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667B3CE8-67D6-4B0C-9F52-D0CB899FCE14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  <sheet name="III. negyedévi módosítás" sheetId="6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60" l="1"/>
  <c r="E18" i="62"/>
  <c r="D18" i="62"/>
  <c r="E14" i="62"/>
  <c r="D14" i="62"/>
  <c r="F16" i="25" l="1"/>
  <c r="F35" i="25" s="1"/>
  <c r="F36" i="25" s="1"/>
  <c r="F20" i="25"/>
  <c r="F26" i="25"/>
  <c r="F32" i="25"/>
  <c r="F40" i="25"/>
  <c r="F43" i="25"/>
  <c r="F46" i="25"/>
  <c r="F50" i="25"/>
  <c r="F56" i="25"/>
  <c r="F62" i="25" s="1"/>
  <c r="F63" i="25" s="1"/>
  <c r="F64" i="25" s="1"/>
  <c r="F67" i="25"/>
  <c r="F73" i="25"/>
  <c r="F75" i="25" s="1"/>
  <c r="G16" i="22"/>
  <c r="G20" i="22" s="1"/>
  <c r="H16" i="22"/>
  <c r="G22" i="22"/>
  <c r="G37" i="22" s="1"/>
  <c r="G26" i="22"/>
  <c r="G31" i="22"/>
  <c r="G50" i="22"/>
  <c r="G53" i="22"/>
  <c r="G56" i="22"/>
  <c r="G60" i="22" s="1"/>
  <c r="G73" i="22" s="1"/>
  <c r="G65" i="22"/>
  <c r="G66" i="22"/>
  <c r="G72" i="22" s="1"/>
  <c r="G69" i="22"/>
  <c r="G79" i="22"/>
  <c r="G81" i="22" s="1"/>
  <c r="F65" i="25" l="1"/>
  <c r="G54" i="22"/>
  <c r="G74" i="22" s="1"/>
  <c r="G82" i="22" s="1"/>
  <c r="D24" i="61"/>
  <c r="D26" i="61" s="1"/>
  <c r="C24" i="61"/>
  <c r="C26" i="61" s="1"/>
  <c r="F45" i="61"/>
  <c r="F47" i="61" s="1"/>
  <c r="H81" i="61"/>
  <c r="G81" i="61"/>
  <c r="F81" i="61"/>
  <c r="E39" i="61"/>
  <c r="D39" i="61"/>
  <c r="C39" i="61"/>
  <c r="L38" i="61"/>
  <c r="K38" i="61"/>
  <c r="I38" i="61"/>
  <c r="E36" i="61"/>
  <c r="E40" i="61" s="1"/>
  <c r="D36" i="61"/>
  <c r="D40" i="61" s="1"/>
  <c r="C36" i="61"/>
  <c r="C40" i="61" s="1"/>
  <c r="E29" i="61"/>
  <c r="D29" i="61"/>
  <c r="C29" i="61"/>
  <c r="E18" i="61"/>
  <c r="D18" i="61"/>
  <c r="C18" i="61"/>
  <c r="E37" i="60"/>
  <c r="C41" i="60"/>
  <c r="P33" i="42"/>
  <c r="O33" i="42"/>
  <c r="P32" i="42"/>
  <c r="O32" i="42"/>
  <c r="O59" i="42"/>
  <c r="P59" i="42"/>
  <c r="I42" i="25"/>
  <c r="I41" i="25"/>
  <c r="I39" i="25"/>
  <c r="I38" i="25"/>
  <c r="I34" i="25"/>
  <c r="I33" i="25"/>
  <c r="E62" i="42"/>
  <c r="F37" i="25" l="1"/>
  <c r="F66" i="25"/>
  <c r="F76" i="25"/>
  <c r="J49" i="22"/>
  <c r="J30" i="22"/>
  <c r="J9" i="22"/>
  <c r="J10" i="22"/>
  <c r="J11" i="22"/>
  <c r="J12" i="22"/>
  <c r="J13" i="22"/>
  <c r="J14" i="22"/>
  <c r="J17" i="22"/>
  <c r="J18" i="22"/>
  <c r="J23" i="22"/>
  <c r="J24" i="22"/>
  <c r="J25" i="22"/>
  <c r="J27" i="22"/>
  <c r="J28" i="22"/>
  <c r="J29" i="22"/>
  <c r="P63" i="42" l="1"/>
  <c r="J41" i="60" l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I26" i="22"/>
  <c r="H26" i="22"/>
  <c r="J36" i="22"/>
  <c r="I31" i="22"/>
  <c r="H79" i="22"/>
  <c r="I79" i="22"/>
  <c r="J77" i="22"/>
  <c r="J78" i="22"/>
  <c r="J19" i="22"/>
  <c r="J16" i="22" s="1"/>
  <c r="I16" i="22"/>
  <c r="H16" i="25"/>
  <c r="K20" i="61" s="1"/>
  <c r="I14" i="25"/>
  <c r="I15" i="25"/>
  <c r="I13" i="25"/>
  <c r="I17" i="25"/>
  <c r="E57" i="42"/>
  <c r="P62" i="42"/>
  <c r="O62" i="42"/>
  <c r="Q62" i="42" s="1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1" s="1"/>
  <c r="P13" i="42"/>
  <c r="H11" i="25" s="1"/>
  <c r="K15" i="61" s="1"/>
  <c r="P11" i="42"/>
  <c r="H9" i="25" s="1"/>
  <c r="O11" i="42"/>
  <c r="G9" i="25" s="1"/>
  <c r="I23" i="60" l="1"/>
  <c r="D19" i="60"/>
  <c r="I16" i="60"/>
  <c r="I24" i="60" s="1"/>
  <c r="G24" i="60"/>
  <c r="H24" i="60"/>
  <c r="D16" i="60"/>
  <c r="E24" i="60"/>
  <c r="F24" i="60"/>
  <c r="D23" i="60"/>
  <c r="Q11" i="42"/>
  <c r="I9" i="25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I8" i="22"/>
  <c r="I66" i="22"/>
  <c r="G26" i="25"/>
  <c r="I22" i="61" s="1"/>
  <c r="H66" i="22"/>
  <c r="I69" i="22"/>
  <c r="H69" i="22"/>
  <c r="J66" i="22" l="1"/>
  <c r="D24" i="60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P34" i="42" s="1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D13" i="61" s="1"/>
  <c r="D30" i="61" s="1"/>
  <c r="D41" i="61" s="1"/>
  <c r="J21" i="22"/>
  <c r="I22" i="22"/>
  <c r="I50" i="22"/>
  <c r="J51" i="22"/>
  <c r="J52" i="22"/>
  <c r="H53" i="22"/>
  <c r="I53" i="22"/>
  <c r="J56" i="22"/>
  <c r="H65" i="22"/>
  <c r="I65" i="22"/>
  <c r="D43" i="61" l="1"/>
  <c r="J34" i="42"/>
  <c r="J56" i="42" s="1"/>
  <c r="J60" i="42" s="1"/>
  <c r="D34" i="42"/>
  <c r="D56" i="42" s="1"/>
  <c r="D60" i="42" s="1"/>
  <c r="E51" i="42"/>
  <c r="Q45" i="42"/>
  <c r="H55" i="42"/>
  <c r="K51" i="42"/>
  <c r="E31" i="42"/>
  <c r="E23" i="42"/>
  <c r="E34" i="42" s="1"/>
  <c r="K37" i="60" s="1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P51" i="42"/>
  <c r="Q55" i="42"/>
  <c r="Q31" i="42"/>
  <c r="Q23" i="42"/>
  <c r="G40" i="25"/>
  <c r="I31" i="61" s="1"/>
  <c r="I40" i="61" s="1"/>
  <c r="J40" i="61" s="1"/>
  <c r="G62" i="25"/>
  <c r="J69" i="22"/>
  <c r="J72" i="22" s="1"/>
  <c r="J53" i="22"/>
  <c r="H81" i="22"/>
  <c r="C42" i="61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I50" i="25"/>
  <c r="E61" i="25"/>
  <c r="I73" i="25"/>
  <c r="J60" i="22"/>
  <c r="H73" i="22"/>
  <c r="J81" i="22"/>
  <c r="I37" i="22"/>
  <c r="J65" i="22"/>
  <c r="I60" i="22"/>
  <c r="H20" i="22"/>
  <c r="C13" i="61" s="1"/>
  <c r="C30" i="61" s="1"/>
  <c r="J50" i="22"/>
  <c r="I56" i="25"/>
  <c r="H37" i="22"/>
  <c r="E55" i="25"/>
  <c r="E24" i="25"/>
  <c r="E25" i="25"/>
  <c r="K45" i="42"/>
  <c r="H32" i="25"/>
  <c r="H35" i="25" s="1"/>
  <c r="F34" i="42"/>
  <c r="I41" i="61" l="1"/>
  <c r="I43" i="61" s="1"/>
  <c r="C41" i="61"/>
  <c r="J41" i="61" s="1"/>
  <c r="J30" i="61"/>
  <c r="D43" i="60"/>
  <c r="F43" i="60"/>
  <c r="E42" i="61"/>
  <c r="J42" i="61"/>
  <c r="K34" i="42"/>
  <c r="K39" i="60" s="1"/>
  <c r="N34" i="42"/>
  <c r="Q34" i="42"/>
  <c r="Q56" i="42" s="1"/>
  <c r="Q60" i="42" s="1"/>
  <c r="G37" i="60"/>
  <c r="H37" i="60"/>
  <c r="O56" i="42"/>
  <c r="O60" i="42" s="1"/>
  <c r="P56" i="42"/>
  <c r="P60" i="42" s="1"/>
  <c r="I62" i="25"/>
  <c r="H34" i="42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E60" i="42"/>
  <c r="I54" i="22"/>
  <c r="J20" i="22"/>
  <c r="E13" i="61" s="1"/>
  <c r="E30" i="61" s="1"/>
  <c r="I73" i="22"/>
  <c r="H54" i="22"/>
  <c r="F56" i="42"/>
  <c r="F60" i="42" s="1"/>
  <c r="K56" i="42" l="1"/>
  <c r="K60" i="42" s="1"/>
  <c r="C43" i="61"/>
  <c r="I45" i="61" s="1"/>
  <c r="E41" i="61"/>
  <c r="E43" i="61" s="1"/>
  <c r="M30" i="61"/>
  <c r="N56" i="42"/>
  <c r="N60" i="42" s="1"/>
  <c r="K40" i="60"/>
  <c r="J43" i="61"/>
  <c r="M42" i="61"/>
  <c r="I39" i="60"/>
  <c r="G39" i="60"/>
  <c r="E39" i="60" s="1"/>
  <c r="H56" i="42"/>
  <c r="H60" i="42" s="1"/>
  <c r="K38" i="60"/>
  <c r="H38" i="60" s="1"/>
  <c r="H41" i="60" s="1"/>
  <c r="I37" i="60"/>
  <c r="F41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H74" i="22"/>
  <c r="H82" i="22" s="1"/>
  <c r="C45" i="61" s="1"/>
  <c r="C47" i="61" s="1"/>
  <c r="M40" i="61" l="1"/>
  <c r="M41" i="61" s="1"/>
  <c r="M43" i="61" s="1"/>
  <c r="L41" i="61"/>
  <c r="L43" i="61" s="1"/>
  <c r="M45" i="61" s="1"/>
  <c r="I40" i="60"/>
  <c r="I41" i="60" s="1"/>
  <c r="G40" i="60"/>
  <c r="E40" i="60" s="1"/>
  <c r="G38" i="60"/>
  <c r="K41" i="60"/>
  <c r="H64" i="25"/>
  <c r="H66" i="25"/>
  <c r="H76" i="25"/>
  <c r="G35" i="25"/>
  <c r="I36" i="25"/>
  <c r="I37" i="25" s="1"/>
  <c r="J82" i="22"/>
  <c r="E45" i="61" s="1"/>
  <c r="E47" i="61" s="1"/>
  <c r="L45" i="61" l="1"/>
  <c r="E38" i="60"/>
  <c r="E41" i="60" s="1"/>
  <c r="G41" i="60"/>
  <c r="G43" i="60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K43" i="60" l="1"/>
  <c r="I79" i="25"/>
</calcChain>
</file>

<file path=xl/sharedStrings.xml><?xml version="1.0" encoding="utf-8"?>
<sst xmlns="http://schemas.openxmlformats.org/spreadsheetml/2006/main" count="688" uniqueCount="415">
  <si>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</si>
  <si>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</si>
  <si>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</si>
  <si>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</si>
  <si>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</si>
  <si>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</si>
  <si>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</si>
  <si>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</si>
  <si>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</si>
  <si>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</si>
  <si>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</si>
  <si>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</si>
  <si>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</si>
  <si>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</si>
  <si>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</si>
  <si>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</si>
  <si>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</si>
  <si>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</si>
  <si>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</si>
  <si>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</si>
  <si>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</si>
  <si>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</si>
  <si>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</si>
  <si>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</si>
  <si>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</si>
  <si>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</si>
  <si>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</si>
  <si>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</si>
  <si>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</si>
  <si>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</si>
  <si>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</si>
  <si>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</si>
  <si>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</si>
  <si>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</si>
  <si>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</si>
  <si>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</si>
  <si>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</si>
  <si>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</si>
  <si>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</si>
  <si>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</si>
  <si>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</si>
  <si>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</si>
  <si>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</si>
  <si>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</si>
  <si>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</si>
  <si>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</si>
  <si>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</si>
  <si>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</si>
  <si>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</si>
  <si>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</si>
  <si>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</si>
  <si>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</si>
  <si>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</si>
  <si>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</si>
  <si>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</si>
  <si>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</si>
  <si>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</si>
  <si>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</si>
  <si>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</si>
  <si>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</si>
  <si>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</si>
  <si>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</si>
  <si>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</si>
  <si>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</si>
  <si>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</si>
  <si>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</si>
  <si>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</si>
  <si>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</si>
  <si>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</si>
  <si>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</si>
  <si>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</si>
  <si>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</si>
  <si>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</si>
  <si>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</si>
  <si>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</si>
  <si>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</si>
  <si>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</si>
  <si>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</si>
  <si>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</si>
  <si>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</si>
  <si>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</si>
  <si>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</si>
  <si>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</si>
  <si>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</si>
  <si>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</si>
  <si>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</si>
  <si>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</si>
  <si>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</si>
  <si>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</si>
  <si>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</si>
  <si>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</si>
  <si>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</si>
  <si>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</si>
  <si>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</si>
  <si>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</si>
  <si>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</si>
  <si>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</si>
  <si>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</si>
  <si>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</si>
  <si>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</si>
  <si>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</si>
  <si>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</si>
  <si>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</si>
  <si>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</si>
  <si>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</si>
  <si>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</si>
  <si>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</si>
  <si>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</si>
  <si>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</si>
  <si>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</si>
  <si>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</si>
  <si>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</si>
  <si>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</si>
  <si>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</si>
  <si>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</si>
  <si>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</si>
  <si>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</si>
  <si>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</si>
  <si>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</si>
  <si>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</si>
  <si>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</si>
  <si>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</si>
  <si>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</si>
  <si>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</si>
  <si>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</si>
  <si>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</si>
  <si>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</si>
  <si>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</si>
  <si>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</si>
  <si>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</si>
  <si>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</si>
  <si>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</si>
  <si>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</si>
  <si>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</si>
  <si>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</si>
  <si>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</si>
  <si>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</si>
  <si>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</si>
  <si>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</si>
  <si>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</si>
  <si>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</si>
  <si>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</si>
  <si>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</si>
  <si>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</si>
  <si>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</si>
  <si>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</si>
  <si>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</si>
  <si>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</si>
  <si>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</si>
  <si>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</si>
  <si>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</si>
  <si>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</si>
  <si>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</si>
  <si>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</si>
  <si>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</si>
  <si>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</si>
  <si>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</si>
  <si>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</si>
  <si>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</si>
  <si>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</si>
  <si>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</si>
  <si>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</si>
  <si>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</si>
  <si>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</si>
  <si>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</si>
  <si>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</si>
  <si>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</si>
  <si>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</si>
  <si>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</si>
  <si>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</si>
  <si>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</si>
  <si>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</si>
  <si>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</si>
  <si>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</si>
  <si>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</si>
  <si>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</si>
  <si>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</si>
  <si>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</si>
  <si>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</si>
  <si>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</si>
  <si>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</si>
  <si>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</si>
  <si>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</si>
  <si>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</si>
  <si>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</si>
  <si>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</si>
  <si>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</si>
  <si>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</si>
  <si>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</si>
  <si>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</si>
  <si>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</si>
  <si>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</si>
  <si>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</si>
  <si>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</si>
  <si>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</si>
  <si>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</si>
  <si>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</si>
  <si>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</si>
  <si>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</si>
  <si>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</si>
  <si>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</si>
  <si>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</si>
  <si>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</si>
  <si>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</si>
  <si>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</si>
  <si>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</si>
  <si>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</si>
  <si>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</si>
  <si>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</si>
  <si>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</si>
  <si>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</si>
  <si>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</si>
  <si>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</si>
  <si>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</si>
  <si>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</si>
  <si>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</si>
  <si>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</si>
  <si>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</si>
  <si>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</si>
  <si>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</si>
  <si>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</si>
  <si>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</si>
  <si>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</si>
  <si>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</si>
  <si>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</si>
  <si>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</si>
  <si>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</si>
  <si>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</si>
  <si>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</si>
  <si>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</si>
  <si>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</si>
  <si>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</si>
  <si>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</si>
  <si>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</si>
  <si>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</si>
  <si>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</si>
  <si>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</si>
  <si>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</si>
  <si>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</si>
  <si>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</si>
  <si>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</si>
  <si>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</si>
  <si>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</si>
  <si>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</si>
  <si>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</si>
  <si>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</si>
  <si>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</si>
  <si>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</si>
  <si>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</si>
  <si>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</si>
  <si>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</si>
  <si>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</si>
  <si>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</si>
  <si>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</si>
  <si>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</si>
  <si>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</si>
  <si>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</si>
  <si>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</si>
  <si>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</si>
  <si>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</si>
  <si>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</si>
  <si>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</si>
  <si>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</si>
  <si>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</si>
  <si>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</si>
  <si>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</si>
  <si>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</si>
  <si>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</si>
  <si>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</si>
  <si>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</si>
  <si>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</si>
  <si>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</si>
  <si>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</si>
  <si>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</si>
  <si>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</si>
  <si>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</si>
  <si>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</si>
  <si>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</si>
  <si>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</si>
  <si>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</si>
  <si>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</si>
  <si>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</si>
  <si>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</si>
  <si>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</si>
  <si>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</si>
  <si>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</si>
  <si>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</si>
  <si>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</si>
  <si>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</si>
  <si>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</si>
  <si>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</si>
  <si>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</si>
  <si>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</si>
  <si>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</si>
  <si>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</si>
  <si>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</si>
  <si>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</si>
  <si>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</si>
  <si>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</si>
  <si>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</si>
  <si>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</si>
  <si>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</si>
  <si>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</si>
  <si>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</si>
  <si>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</si>
  <si>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</si>
  <si>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</si>
  <si>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</si>
  <si>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</si>
  <si>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</si>
  <si>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</si>
  <si>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</si>
  <si>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</si>
  <si>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</si>
  <si>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</si>
  <si>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</si>
  <si>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</si>
  <si>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</si>
  <si>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</si>
  <si>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</si>
  <si>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</si>
  <si>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</si>
  <si>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</si>
  <si>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</si>
  <si>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</si>
  <si>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</si>
  <si>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</si>
  <si>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</si>
  <si>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</si>
  <si>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</si>
  <si>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</si>
  <si>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</si>
  <si>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</si>
  <si>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</si>
  <si>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</si>
  <si>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</si>
  <si>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</si>
  <si>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</si>
  <si>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</si>
  <si>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</si>
  <si>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</si>
  <si>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</si>
  <si>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</si>
  <si>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</si>
  <si>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</si>
  <si>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</si>
  <si>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</si>
  <si>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</si>
  <si>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</si>
  <si>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</si>
  <si>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</si>
  <si>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</si>
  <si>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</si>
  <si>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</si>
  <si>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</si>
  <si>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</si>
  <si>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</si>
  <si>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</si>
  <si>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</si>
  <si>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</si>
  <si>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</si>
  <si>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</si>
  <si>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Örmény Nemzetiségi Önkormányzat</t>
  </si>
  <si>
    <t>Működési támogatás</t>
  </si>
  <si>
    <t>Feladatalapú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</si>
  <si>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</si>
  <si>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</si>
  <si>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</si>
  <si>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</si>
  <si>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</si>
  <si>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</si>
  <si>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</si>
  <si>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</si>
  <si>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</si>
  <si>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</si>
  <si>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</si>
  <si>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</si>
  <si>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</si>
  <si>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</si>
  <si>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</si>
  <si>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</si>
  <si>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feladathoz kapcsolódó egyéb támogatás</t>
  </si>
  <si>
    <t>finanszírozási bevételek</t>
  </si>
  <si>
    <t>0</t>
  </si>
  <si>
    <t>5. melléklet a …/2025.(…...)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</si>
  <si>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</si>
  <si>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</si>
  <si>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</si>
  <si>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</si>
  <si>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</si>
  <si>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</si>
  <si>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</si>
  <si>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</si>
  <si>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</si>
  <si>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</si>
  <si>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</si>
  <si>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Budapest XXII. kerületi Örmény Nemzetiségi  Önkormányzat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</si>
  <si>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</si>
  <si>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</si>
  <si>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</si>
  <si>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</si>
  <si>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</si>
  <si>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</si>
  <si>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</si>
  <si>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</si>
  <si>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</si>
  <si>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</si>
  <si>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</si>
  <si>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</si>
  <si>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</si>
  <si>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</si>
  <si>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KIADÁSI főösszeg változása összesen</t>
  </si>
  <si>
    <t>6. melléklet a …/2025.(…...)</t>
  </si>
  <si>
    <t>2025. évi költségvetés III. negyedévi módosításának részletes bemutatása</t>
  </si>
  <si>
    <t>a 6/2025. (II.25.) határozat 12.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</si>
</sst>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69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6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</cellStyleXfs>
  <cellXfs count="1001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49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6" xfId="0" applyNumberFormat="1" applyFont="1" applyBorder="1" applyAlignment="1">
      <alignment vertical="center"/>
    </xf>
    <xf numFmtId="3" fontId="6" fillId="0" borderId="33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4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5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6" xfId="10" applyFont="1" applyBorder="1" applyAlignment="1">
      <alignment horizontal="center" vertical="center" wrapText="1"/>
    </xf>
    <xf numFmtId="0" fontId="40" fillId="0" borderId="67" xfId="10" applyFont="1" applyBorder="1" applyAlignment="1">
      <alignment horizontal="center" vertical="center" wrapText="1"/>
    </xf>
    <xf numFmtId="0" fontId="40" fillId="0" borderId="68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2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37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47" xfId="10" applyFont="1" applyBorder="1" applyAlignment="1">
      <alignment vertical="center" wrapText="1"/>
    </xf>
    <xf numFmtId="0" fontId="40" fillId="0" borderId="61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1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3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2" xfId="0" applyNumberFormat="1" applyFont="1" applyBorder="1" applyAlignment="1">
      <alignment vertical="center"/>
    </xf>
    <xf numFmtId="3" fontId="40" fillId="0" borderId="63" xfId="0" applyNumberFormat="1" applyFont="1" applyBorder="1" applyAlignment="1">
      <alignment vertical="center"/>
    </xf>
    <xf numFmtId="3" fontId="40" fillId="0" borderId="69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2" xfId="0" applyNumberFormat="1" applyFont="1" applyBorder="1" applyAlignment="1">
      <alignment vertical="center"/>
    </xf>
    <xf numFmtId="3" fontId="6" fillId="0" borderId="36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3" xfId="0" applyNumberFormat="1" applyFont="1" applyBorder="1" applyAlignment="1">
      <alignment vertical="center"/>
    </xf>
    <xf numFmtId="3" fontId="24" fillId="0" borderId="37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3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6" xfId="10" applyNumberFormat="1" applyFont="1" applyBorder="1" applyAlignment="1">
      <alignment vertical="center"/>
    </xf>
    <xf numFmtId="3" fontId="33" fillId="0" borderId="63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3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2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3" fontId="11" fillId="0" borderId="32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37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53" xfId="0" applyNumberFormat="1" applyFont="1" applyBorder="1" applyAlignment="1">
      <alignment vertical="center"/>
    </xf>
    <xf numFmtId="0" fontId="19" fillId="10" borderId="77" xfId="0" applyFont="1" applyFill="1" applyBorder="1" applyAlignment="1">
      <alignment horizontal="center" vertical="center"/>
    </xf>
    <xf numFmtId="0" fontId="11" fillId="10" borderId="87" xfId="0" applyFont="1" applyFill="1" applyBorder="1" applyAlignment="1">
      <alignment vertical="center"/>
    </xf>
    <xf numFmtId="0" fontId="11" fillId="0" borderId="44" xfId="0" applyFont="1" applyBorder="1" applyAlignment="1">
      <alignment vertical="center"/>
    </xf>
    <xf numFmtId="3" fontId="6" fillId="2" borderId="35" xfId="0" applyNumberFormat="1" applyFont="1" applyFill="1" applyBorder="1" applyAlignment="1">
      <alignment vertical="center"/>
    </xf>
    <xf numFmtId="3" fontId="19" fillId="2" borderId="34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9" xfId="0" applyFont="1" applyFill="1" applyBorder="1" applyAlignment="1">
      <alignment vertical="center"/>
    </xf>
    <xf numFmtId="0" fontId="11" fillId="0" borderId="88" xfId="0" applyFont="1" applyBorder="1" applyAlignment="1">
      <alignment horizontal="center" vertical="center"/>
    </xf>
    <xf numFmtId="0" fontId="11" fillId="0" borderId="88" xfId="0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50" xfId="0" applyNumberFormat="1" applyFont="1" applyBorder="1" applyAlignment="1">
      <alignment vertical="center"/>
    </xf>
    <xf numFmtId="3" fontId="19" fillId="0" borderId="90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3" xfId="0" applyNumberFormat="1" applyFont="1" applyFill="1" applyBorder="1" applyAlignment="1">
      <alignment vertical="center"/>
    </xf>
    <xf numFmtId="3" fontId="11" fillId="10" borderId="87" xfId="0" applyNumberFormat="1" applyFont="1" applyFill="1" applyBorder="1" applyAlignment="1">
      <alignment vertical="center"/>
    </xf>
    <xf numFmtId="0" fontId="11" fillId="10" borderId="77" xfId="0" applyFont="1" applyFill="1" applyBorder="1" applyAlignment="1">
      <alignment vertical="center"/>
    </xf>
    <xf numFmtId="0" fontId="19" fillId="0" borderId="94" xfId="0" applyFont="1" applyBorder="1" applyAlignment="1">
      <alignment horizontal="center" vertical="center"/>
    </xf>
    <xf numFmtId="0" fontId="11" fillId="0" borderId="94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0" fontId="7" fillId="0" borderId="0" xfId="0" applyFont="1"/>
    <xf numFmtId="0" fontId="6" fillId="0" borderId="42" xfId="0" applyFont="1" applyBorder="1" applyAlignment="1">
      <alignment horizontal="center" vertical="center"/>
    </xf>
    <xf numFmtId="0" fontId="14" fillId="2" borderId="33" xfId="0" applyFont="1" applyFill="1" applyBorder="1" applyAlignment="1">
      <alignment vertical="center"/>
    </xf>
    <xf numFmtId="0" fontId="14" fillId="2" borderId="82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1" xfId="0" applyFont="1" applyFill="1" applyBorder="1" applyAlignment="1">
      <alignment horizontal="center" vertical="center"/>
    </xf>
    <xf numFmtId="0" fontId="10" fillId="11" borderId="77" xfId="0" applyFont="1" applyFill="1" applyBorder="1" applyAlignment="1">
      <alignment horizontal="center" vertical="center"/>
    </xf>
    <xf numFmtId="49" fontId="10" fillId="6" borderId="77" xfId="0" applyNumberFormat="1" applyFont="1" applyFill="1" applyBorder="1" applyAlignment="1">
      <alignment vertical="center"/>
    </xf>
    <xf numFmtId="0" fontId="10" fillId="7" borderId="77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4" xfId="0" applyFont="1" applyFill="1" applyBorder="1" applyAlignment="1">
      <alignment horizontal="center" vertical="center"/>
    </xf>
    <xf numFmtId="49" fontId="25" fillId="0" borderId="39" xfId="0" applyNumberFormat="1" applyFont="1" applyBorder="1" applyAlignment="1">
      <alignment horizontal="center" vertical="center"/>
    </xf>
    <xf numFmtId="49" fontId="10" fillId="0" borderId="43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96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1" xfId="0" applyNumberFormat="1" applyFont="1" applyFill="1" applyBorder="1" applyAlignment="1">
      <alignment vertical="center"/>
    </xf>
    <xf numFmtId="49" fontId="10" fillId="7" borderId="77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3" fontId="25" fillId="0" borderId="103" xfId="2" applyNumberFormat="1" applyFont="1" applyFill="1" applyBorder="1" applyAlignment="1">
      <alignment horizontal="right" vertical="center"/>
    </xf>
    <xf numFmtId="3" fontId="25" fillId="0" borderId="104" xfId="2" applyNumberFormat="1" applyFont="1" applyFill="1" applyBorder="1" applyAlignment="1">
      <alignment horizontal="right" vertical="center"/>
    </xf>
    <xf numFmtId="3" fontId="25" fillId="0" borderId="105" xfId="2" applyNumberFormat="1" applyFont="1" applyFill="1" applyBorder="1" applyAlignment="1">
      <alignment horizontal="right" vertical="center"/>
    </xf>
    <xf numFmtId="3" fontId="22" fillId="0" borderId="106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6" borderId="108" xfId="2" applyNumberFormat="1" applyFont="1" applyFill="1" applyBorder="1" applyAlignment="1">
      <alignment horizontal="right" vertical="center"/>
    </xf>
    <xf numFmtId="3" fontId="10" fillId="5" borderId="100" xfId="2" applyNumberFormat="1" applyFont="1" applyFill="1" applyBorder="1" applyAlignment="1">
      <alignment horizontal="right" vertical="center"/>
    </xf>
    <xf numFmtId="3" fontId="10" fillId="7" borderId="108" xfId="2" applyNumberFormat="1" applyFont="1" applyFill="1" applyBorder="1" applyAlignment="1">
      <alignment horizontal="right" vertical="center"/>
    </xf>
    <xf numFmtId="3" fontId="10" fillId="5" borderId="101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39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33" xfId="4" applyFont="1" applyBorder="1" applyAlignment="1">
      <alignment vertical="center"/>
    </xf>
    <xf numFmtId="0" fontId="42" fillId="0" borderId="34" xfId="4" applyFont="1" applyBorder="1" applyAlignment="1">
      <alignment vertical="center"/>
    </xf>
    <xf numFmtId="0" fontId="42" fillId="0" borderId="32" xfId="8" applyFont="1" applyBorder="1" applyAlignment="1" applyProtection="1">
      <alignment vertical="center"/>
      <protection hidden="1"/>
    </xf>
    <xf numFmtId="0" fontId="42" fillId="0" borderId="32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3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56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38" xfId="4" applyNumberFormat="1" applyFont="1" applyBorder="1" applyAlignment="1">
      <alignment horizontal="right" vertical="center"/>
    </xf>
    <xf numFmtId="3" fontId="42" fillId="0" borderId="38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38" xfId="4" applyFont="1" applyBorder="1" applyAlignment="1">
      <alignment vertical="center"/>
    </xf>
    <xf numFmtId="0" fontId="42" fillId="0" borderId="38" xfId="8" applyFont="1" applyBorder="1" applyAlignment="1" applyProtection="1">
      <alignment horizontal="left" vertical="center"/>
      <protection hidden="1"/>
    </xf>
    <xf numFmtId="0" fontId="48" fillId="0" borderId="38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8" fillId="0" borderId="34" xfId="8" applyFont="1" applyBorder="1" applyAlignment="1" applyProtection="1">
      <alignment horizontal="left" vertical="center"/>
      <protection hidden="1"/>
    </xf>
    <xf numFmtId="0" fontId="42" fillId="0" borderId="37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0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6" xfId="8" applyFont="1" applyBorder="1" applyAlignment="1" applyProtection="1">
      <alignment vertical="center"/>
      <protection hidden="1"/>
    </xf>
    <xf numFmtId="0" fontId="47" fillId="0" borderId="69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vertical="center"/>
      <protection hidden="1"/>
    </xf>
    <xf numFmtId="0" fontId="48" fillId="0" borderId="59" xfId="8" applyFont="1" applyBorder="1" applyAlignment="1" applyProtection="1">
      <alignment vertical="center"/>
      <protection hidden="1"/>
    </xf>
    <xf numFmtId="0" fontId="48" fillId="0" borderId="46" xfId="8" applyFont="1" applyBorder="1" applyAlignment="1" applyProtection="1">
      <alignment horizontal="center" vertical="center"/>
      <protection hidden="1"/>
    </xf>
    <xf numFmtId="3" fontId="47" fillId="0" borderId="48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2" xfId="8" applyFont="1" applyBorder="1" applyAlignment="1" applyProtection="1">
      <alignment horizontal="center" vertical="center"/>
      <protection hidden="1"/>
    </xf>
    <xf numFmtId="0" fontId="47" fillId="0" borderId="47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69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69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59" xfId="8" applyFont="1" applyBorder="1" applyAlignment="1" applyProtection="1">
      <alignment horizontal="center" vertical="center"/>
      <protection hidden="1"/>
    </xf>
    <xf numFmtId="0" fontId="47" fillId="0" borderId="52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0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68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4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horizontal="left" vertical="center"/>
      <protection hidden="1"/>
    </xf>
    <xf numFmtId="0" fontId="42" fillId="0" borderId="68" xfId="8" applyFont="1" applyBorder="1" applyAlignment="1" applyProtection="1">
      <alignment horizontal="left" vertical="center"/>
      <protection hidden="1"/>
    </xf>
    <xf numFmtId="0" fontId="47" fillId="0" borderId="86" xfId="4" applyFont="1" applyBorder="1" applyAlignment="1">
      <alignment horizontal="center" vertical="center"/>
    </xf>
    <xf numFmtId="3" fontId="47" fillId="0" borderId="42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69" xfId="8" applyFont="1" applyBorder="1" applyAlignment="1" applyProtection="1">
      <alignment vertical="center"/>
      <protection hidden="1"/>
    </xf>
    <xf numFmtId="0" fontId="47" fillId="0" borderId="38" xfId="4" applyFont="1" applyBorder="1" applyAlignment="1">
      <alignment vertical="center"/>
    </xf>
    <xf numFmtId="0" fontId="42" fillId="0" borderId="46" xfId="8" applyFont="1" applyBorder="1" applyAlignment="1" applyProtection="1">
      <alignment horizontal="left" vertical="center"/>
      <protection hidden="1"/>
    </xf>
    <xf numFmtId="0" fontId="47" fillId="0" borderId="71" xfId="4" applyFont="1" applyBorder="1" applyAlignment="1">
      <alignment vertical="center"/>
    </xf>
    <xf numFmtId="0" fontId="42" fillId="0" borderId="71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2" xfId="8" applyFont="1" applyBorder="1" applyAlignment="1" applyProtection="1">
      <alignment horizontal="center" vertical="center"/>
      <protection hidden="1"/>
    </xf>
    <xf numFmtId="0" fontId="47" fillId="0" borderId="37" xfId="8" applyFont="1" applyBorder="1" applyAlignment="1" applyProtection="1">
      <alignment horizontal="center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5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33" xfId="4" applyFont="1" applyBorder="1" applyAlignment="1">
      <alignment vertical="center"/>
    </xf>
    <xf numFmtId="0" fontId="47" fillId="0" borderId="34" xfId="4" applyFont="1" applyBorder="1" applyAlignment="1">
      <alignment vertical="center"/>
    </xf>
    <xf numFmtId="3" fontId="47" fillId="0" borderId="56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2" fillId="0" borderId="37" xfId="8" applyFont="1" applyBorder="1" applyAlignment="1" applyProtection="1">
      <alignment vertical="center"/>
      <protection hidden="1"/>
    </xf>
    <xf numFmtId="0" fontId="42" fillId="0" borderId="69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69" xfId="3" applyNumberFormat="1" applyFont="1" applyBorder="1" applyAlignment="1" applyProtection="1">
      <alignment horizontal="right"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0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0" borderId="83" xfId="4" applyFont="1" applyBorder="1" applyAlignment="1">
      <alignment vertical="center"/>
    </xf>
    <xf numFmtId="0" fontId="47" fillId="0" borderId="84" xfId="4" applyFont="1" applyBorder="1" applyAlignment="1">
      <alignment vertical="center"/>
    </xf>
    <xf numFmtId="0" fontId="47" fillId="0" borderId="44" xfId="4" applyFont="1" applyBorder="1" applyAlignment="1">
      <alignment vertical="center"/>
    </xf>
    <xf numFmtId="0" fontId="47" fillId="0" borderId="47" xfId="8" applyFont="1" applyBorder="1" applyAlignment="1" applyProtection="1">
      <alignment horizontal="left" vertical="center"/>
      <protection hidden="1"/>
    </xf>
    <xf numFmtId="0" fontId="47" fillId="0" borderId="85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2" xfId="8" applyFont="1" applyBorder="1" applyAlignment="1" applyProtection="1">
      <alignment vertical="center"/>
      <protection hidden="1"/>
    </xf>
    <xf numFmtId="0" fontId="47" fillId="0" borderId="37" xfId="8" applyFont="1" applyBorder="1" applyAlignment="1" applyProtection="1">
      <alignment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3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2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9" xfId="0" applyNumberFormat="1" applyFont="1" applyBorder="1" applyAlignment="1">
      <alignment vertical="center"/>
    </xf>
    <xf numFmtId="3" fontId="33" fillId="0" borderId="63" xfId="0" applyNumberFormat="1" applyFont="1" applyBorder="1" applyAlignment="1">
      <alignment vertical="center"/>
    </xf>
    <xf numFmtId="3" fontId="33" fillId="0" borderId="62" xfId="0" applyNumberFormat="1" applyFont="1" applyBorder="1" applyAlignment="1">
      <alignment vertical="center" wrapText="1"/>
    </xf>
    <xf numFmtId="3" fontId="33" fillId="0" borderId="61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5" xfId="8" applyFont="1" applyFill="1" applyBorder="1" applyAlignment="1" applyProtection="1">
      <alignment horizontal="left" vertical="center"/>
      <protection hidden="1"/>
    </xf>
    <xf numFmtId="0" fontId="48" fillId="0" borderId="32" xfId="8" applyFont="1" applyBorder="1" applyAlignment="1" applyProtection="1">
      <alignment vertical="center"/>
      <protection hidden="1"/>
    </xf>
    <xf numFmtId="0" fontId="48" fillId="0" borderId="36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3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59" xfId="8" applyFont="1" applyFill="1" applyBorder="1" applyAlignment="1" applyProtection="1">
      <alignment horizontal="center" vertical="center"/>
      <protection hidden="1"/>
    </xf>
    <xf numFmtId="0" fontId="47" fillId="6" borderId="53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2" xfId="4" applyFont="1" applyFill="1" applyBorder="1" applyAlignment="1">
      <alignment horizontal="center" vertical="center"/>
    </xf>
    <xf numFmtId="0" fontId="48" fillId="0" borderId="37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0" xfId="4" applyFont="1" applyBorder="1" applyAlignment="1">
      <alignment vertical="center"/>
    </xf>
    <xf numFmtId="0" fontId="48" fillId="0" borderId="32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5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3" xfId="0" applyNumberFormat="1" applyFont="1" applyBorder="1" applyAlignment="1">
      <alignment vertical="center"/>
    </xf>
    <xf numFmtId="3" fontId="24" fillId="0" borderId="84" xfId="0" applyNumberFormat="1" applyFont="1" applyBorder="1" applyAlignment="1">
      <alignment vertical="center"/>
    </xf>
    <xf numFmtId="3" fontId="11" fillId="10" borderId="40" xfId="0" applyNumberFormat="1" applyFont="1" applyFill="1" applyBorder="1" applyAlignment="1">
      <alignment vertical="center"/>
    </xf>
    <xf numFmtId="3" fontId="11" fillId="10" borderId="41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39" xfId="8" applyNumberFormat="1" applyFont="1" applyBorder="1" applyAlignment="1" applyProtection="1">
      <alignment horizontal="right" vertical="center"/>
      <protection hidden="1"/>
    </xf>
    <xf numFmtId="0" fontId="48" fillId="0" borderId="32" xfId="8" applyFont="1" applyBorder="1" applyAlignment="1" applyProtection="1">
      <alignment horizontal="center" vertical="center"/>
      <protection hidden="1"/>
    </xf>
    <xf numFmtId="0" fontId="47" fillId="0" borderId="32" xfId="8" applyFont="1" applyBorder="1" applyAlignment="1" applyProtection="1">
      <alignment horizontal="left" vertical="center"/>
      <protection hidden="1"/>
    </xf>
    <xf numFmtId="0" fontId="47" fillId="0" borderId="37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horizontal="left" vertical="center"/>
      <protection hidden="1"/>
    </xf>
    <xf numFmtId="3" fontId="47" fillId="0" borderId="75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5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5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5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3" xfId="8" applyNumberFormat="1" applyFont="1" applyBorder="1" applyAlignment="1" applyProtection="1">
      <alignment horizontal="right" vertical="center"/>
      <protection hidden="1"/>
    </xf>
    <xf numFmtId="3" fontId="48" fillId="0" borderId="39" xfId="8" applyNumberFormat="1" applyFont="1" applyBorder="1" applyAlignment="1" applyProtection="1">
      <alignment horizontal="right" vertical="center"/>
      <protection hidden="1"/>
    </xf>
    <xf numFmtId="3" fontId="47" fillId="0" borderId="39" xfId="4" applyNumberFormat="1" applyFont="1" applyBorder="1" applyAlignment="1" applyProtection="1">
      <alignment horizontal="right" vertical="center"/>
      <protection hidden="1"/>
    </xf>
    <xf numFmtId="3" fontId="42" fillId="0" borderId="39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5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3" xfId="4" applyNumberFormat="1" applyFont="1" applyBorder="1" applyAlignment="1">
      <alignment horizontal="right" vertical="center"/>
    </xf>
    <xf numFmtId="3" fontId="47" fillId="0" borderId="39" xfId="4" applyNumberFormat="1" applyFont="1" applyBorder="1" applyAlignment="1">
      <alignment horizontal="right" vertical="center"/>
    </xf>
    <xf numFmtId="3" fontId="47" fillId="6" borderId="39" xfId="4" applyNumberFormat="1" applyFont="1" applyFill="1" applyBorder="1" applyAlignment="1">
      <alignment horizontal="right" vertical="center"/>
    </xf>
    <xf numFmtId="3" fontId="47" fillId="6" borderId="75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38" xfId="4" applyNumberFormat="1" applyFont="1" applyBorder="1" applyAlignment="1">
      <alignment horizontal="right" vertical="center"/>
    </xf>
    <xf numFmtId="3" fontId="47" fillId="0" borderId="38" xfId="8" applyNumberFormat="1" applyFont="1" applyBorder="1" applyAlignment="1" applyProtection="1">
      <alignment horizontal="right" vertical="center"/>
      <protection hidden="1"/>
    </xf>
    <xf numFmtId="3" fontId="47" fillId="0" borderId="38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69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38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05" xfId="2" applyNumberFormat="1" applyFont="1" applyFill="1" applyBorder="1" applyAlignment="1">
      <alignment horizontal="right" vertical="center"/>
    </xf>
    <xf numFmtId="49" fontId="25" fillId="0" borderId="113" xfId="0" applyNumberFormat="1" applyFont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horizontal="center" vertical="center"/>
    </xf>
    <xf numFmtId="49" fontId="22" fillId="15" borderId="88" xfId="0" applyNumberFormat="1" applyFont="1" applyFill="1" applyBorder="1" applyAlignment="1">
      <alignment vertical="center"/>
    </xf>
    <xf numFmtId="3" fontId="22" fillId="15" borderId="109" xfId="2" applyNumberFormat="1" applyFont="1" applyFill="1" applyBorder="1" applyAlignment="1">
      <alignment horizontal="right" vertical="center"/>
    </xf>
    <xf numFmtId="49" fontId="25" fillId="15" borderId="39" xfId="0" applyNumberFormat="1" applyFont="1" applyFill="1" applyBorder="1" applyAlignment="1">
      <alignment horizontal="center" vertical="center"/>
    </xf>
    <xf numFmtId="3" fontId="25" fillId="15" borderId="105" xfId="2" applyNumberFormat="1" applyFont="1" applyFill="1" applyBorder="1" applyAlignment="1">
      <alignment horizontal="right" vertical="center"/>
    </xf>
    <xf numFmtId="0" fontId="10" fillId="16" borderId="77" xfId="0" applyFont="1" applyFill="1" applyBorder="1" applyAlignment="1">
      <alignment horizontal="center" vertical="center"/>
    </xf>
    <xf numFmtId="0" fontId="10" fillId="16" borderId="77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08" xfId="0" applyNumberFormat="1" applyFont="1" applyFill="1" applyBorder="1" applyAlignment="1">
      <alignment vertical="center"/>
    </xf>
    <xf numFmtId="0" fontId="12" fillId="16" borderId="51" xfId="0" applyFont="1" applyFill="1" applyBorder="1" applyAlignment="1">
      <alignment horizontal="center" vertical="center"/>
    </xf>
    <xf numFmtId="0" fontId="12" fillId="16" borderId="51" xfId="0" applyFont="1" applyFill="1" applyBorder="1" applyAlignment="1">
      <alignment vertical="center"/>
    </xf>
    <xf numFmtId="3" fontId="12" fillId="14" borderId="101" xfId="0" applyNumberFormat="1" applyFont="1" applyFill="1" applyBorder="1" applyAlignment="1">
      <alignment vertical="center"/>
    </xf>
    <xf numFmtId="0" fontId="12" fillId="16" borderId="99" xfId="0" applyFont="1" applyFill="1" applyBorder="1" applyAlignment="1">
      <alignment horizontal="center" vertical="center"/>
    </xf>
    <xf numFmtId="3" fontId="12" fillId="14" borderId="100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4" xfId="2" applyNumberFormat="1" applyFont="1" applyFill="1" applyBorder="1" applyAlignment="1">
      <alignment horizontal="right" vertical="center"/>
    </xf>
    <xf numFmtId="49" fontId="12" fillId="6" borderId="43" xfId="0" applyNumberFormat="1" applyFont="1" applyFill="1" applyBorder="1" applyAlignment="1">
      <alignment horizontal="center" vertical="center"/>
    </xf>
    <xf numFmtId="0" fontId="12" fillId="11" borderId="51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1" xfId="0" applyNumberFormat="1" applyFont="1" applyFill="1" applyBorder="1" applyAlignment="1">
      <alignment vertical="center"/>
    </xf>
    <xf numFmtId="3" fontId="12" fillId="6" borderId="100" xfId="2" applyNumberFormat="1" applyFont="1" applyFill="1" applyBorder="1" applyAlignment="1">
      <alignment horizontal="right" vertical="center"/>
    </xf>
    <xf numFmtId="49" fontId="12" fillId="6" borderId="99" xfId="0" applyNumberFormat="1" applyFont="1" applyFill="1" applyBorder="1" applyAlignment="1">
      <alignment horizontal="center" vertical="center"/>
    </xf>
    <xf numFmtId="49" fontId="25" fillId="0" borderId="114" xfId="0" applyNumberFormat="1" applyFont="1" applyBorder="1" applyAlignment="1">
      <alignment horizontal="center" vertical="center"/>
    </xf>
    <xf numFmtId="49" fontId="25" fillId="0" borderId="115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38" xfId="4" applyNumberFormat="1" applyFont="1" applyBorder="1" applyAlignment="1">
      <alignment horizontal="right" vertical="center"/>
    </xf>
    <xf numFmtId="3" fontId="48" fillId="0" borderId="69" xfId="4" applyNumberFormat="1" applyFont="1" applyBorder="1" applyAlignment="1">
      <alignment horizontal="right" vertical="center"/>
    </xf>
    <xf numFmtId="3" fontId="48" fillId="0" borderId="75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76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6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5" xfId="0" applyFont="1" applyFill="1" applyBorder="1" applyAlignment="1">
      <alignment vertical="center"/>
    </xf>
    <xf numFmtId="0" fontId="10" fillId="11" borderId="55" xfId="0" applyFont="1" applyFill="1" applyBorder="1" applyAlignment="1">
      <alignment vertical="center"/>
    </xf>
    <xf numFmtId="0" fontId="25" fillId="0" borderId="91" xfId="0" applyFont="1" applyBorder="1" applyAlignment="1">
      <alignment vertical="center"/>
    </xf>
    <xf numFmtId="0" fontId="10" fillId="11" borderId="87" xfId="0" applyFont="1" applyFill="1" applyBorder="1" applyAlignment="1">
      <alignment vertical="center"/>
    </xf>
    <xf numFmtId="0" fontId="10" fillId="16" borderId="87" xfId="0" applyFont="1" applyFill="1" applyBorder="1" applyAlignment="1">
      <alignment vertical="center"/>
    </xf>
    <xf numFmtId="0" fontId="10" fillId="5" borderId="55" xfId="0" applyFont="1" applyFill="1" applyBorder="1" applyAlignment="1">
      <alignment vertical="center"/>
    </xf>
    <xf numFmtId="0" fontId="10" fillId="7" borderId="87" xfId="0" applyFont="1" applyFill="1" applyBorder="1" applyAlignment="1">
      <alignment vertical="center"/>
    </xf>
    <xf numFmtId="0" fontId="27" fillId="5" borderId="97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1" xfId="0" applyNumberFormat="1" applyFont="1" applyFill="1" applyBorder="1" applyAlignment="1">
      <alignment vertical="center"/>
    </xf>
    <xf numFmtId="3" fontId="10" fillId="7" borderId="111" xfId="2" applyNumberFormat="1" applyFont="1" applyFill="1" applyBorder="1" applyAlignment="1">
      <alignment horizontal="right" vertical="center"/>
    </xf>
    <xf numFmtId="3" fontId="12" fillId="14" borderId="96" xfId="0" applyNumberFormat="1" applyFont="1" applyFill="1" applyBorder="1" applyAlignment="1">
      <alignment vertical="center"/>
    </xf>
    <xf numFmtId="0" fontId="27" fillId="0" borderId="110" xfId="0" applyFont="1" applyBorder="1" applyAlignment="1">
      <alignment horizontal="center" vertical="center" wrapText="1"/>
    </xf>
    <xf numFmtId="0" fontId="30" fillId="0" borderId="110" xfId="0" applyFont="1" applyBorder="1"/>
    <xf numFmtId="3" fontId="25" fillId="0" borderId="115" xfId="2" applyNumberFormat="1" applyFont="1" applyFill="1" applyBorder="1" applyAlignment="1">
      <alignment horizontal="right" vertical="center"/>
    </xf>
    <xf numFmtId="3" fontId="25" fillId="15" borderId="117" xfId="2" applyNumberFormat="1" applyFont="1" applyFill="1" applyBorder="1" applyAlignment="1">
      <alignment horizontal="right" vertical="center"/>
    </xf>
    <xf numFmtId="3" fontId="12" fillId="12" borderId="96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4" xfId="0" applyNumberFormat="1" applyFont="1" applyFill="1" applyBorder="1" applyAlignment="1">
      <alignment vertical="center"/>
    </xf>
    <xf numFmtId="3" fontId="25" fillId="0" borderId="103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vertical="center"/>
    </xf>
    <xf numFmtId="3" fontId="25" fillId="0" borderId="105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horizontal="right" vertical="center"/>
    </xf>
    <xf numFmtId="3" fontId="25" fillId="0" borderId="105" xfId="0" applyNumberFormat="1" applyFont="1" applyBorder="1" applyAlignment="1">
      <alignment horizontal="right" vertical="center"/>
    </xf>
    <xf numFmtId="3" fontId="25" fillId="0" borderId="103" xfId="0" applyNumberFormat="1" applyFont="1" applyBorder="1" applyAlignment="1">
      <alignment horizontal="right" vertical="center"/>
    </xf>
    <xf numFmtId="3" fontId="12" fillId="6" borderId="123" xfId="0" applyNumberFormat="1" applyFont="1" applyFill="1" applyBorder="1" applyAlignment="1">
      <alignment horizontal="right" vertical="center"/>
    </xf>
    <xf numFmtId="3" fontId="12" fillId="6" borderId="100" xfId="0" applyNumberFormat="1" applyFont="1" applyFill="1" applyBorder="1" applyAlignment="1">
      <alignment vertical="center"/>
    </xf>
    <xf numFmtId="3" fontId="10" fillId="6" borderId="100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10" fillId="6" borderId="108" xfId="0" applyNumberFormat="1" applyFont="1" applyFill="1" applyBorder="1" applyAlignment="1">
      <alignment vertical="center"/>
    </xf>
    <xf numFmtId="3" fontId="10" fillId="5" borderId="100" xfId="0" applyNumberFormat="1" applyFont="1" applyFill="1" applyBorder="1" applyAlignment="1">
      <alignment vertical="center"/>
    </xf>
    <xf numFmtId="3" fontId="10" fillId="7" borderId="100" xfId="0" applyNumberFormat="1" applyFont="1" applyFill="1" applyBorder="1" applyAlignment="1">
      <alignment vertical="center"/>
    </xf>
    <xf numFmtId="3" fontId="10" fillId="5" borderId="108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38" xfId="4" applyFont="1" applyBorder="1" applyAlignment="1">
      <alignment vertical="center"/>
    </xf>
    <xf numFmtId="0" fontId="48" fillId="0" borderId="71" xfId="4" applyFont="1" applyBorder="1" applyAlignment="1">
      <alignment vertical="center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69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5" xfId="2" applyNumberFormat="1" applyFont="1" applyFill="1" applyBorder="1" applyAlignment="1">
      <alignment horizontal="right" vertical="center"/>
    </xf>
    <xf numFmtId="0" fontId="47" fillId="0" borderId="35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3" xfId="8" applyFont="1" applyBorder="1" applyAlignment="1" applyProtection="1">
      <alignment horizontal="center" vertical="top"/>
      <protection hidden="1"/>
    </xf>
    <xf numFmtId="0" fontId="48" fillId="0" borderId="59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3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4" xfId="8" applyFont="1" applyBorder="1" applyAlignment="1" applyProtection="1">
      <alignment horizontal="center" vertical="top"/>
      <protection hidden="1"/>
    </xf>
    <xf numFmtId="0" fontId="42" fillId="0" borderId="38" xfId="8" applyFont="1" applyBorder="1" applyAlignment="1" applyProtection="1">
      <alignment horizontal="center" vertical="center"/>
      <protection hidden="1"/>
    </xf>
    <xf numFmtId="0" fontId="42" fillId="0" borderId="69" xfId="8" applyFont="1" applyBorder="1" applyAlignment="1" applyProtection="1">
      <alignment horizontal="center" vertical="center"/>
      <protection hidden="1"/>
    </xf>
    <xf numFmtId="0" fontId="42" fillId="0" borderId="62" xfId="8" applyFont="1" applyBorder="1" applyAlignment="1" applyProtection="1">
      <alignment horizontal="center" vertical="center"/>
      <protection hidden="1"/>
    </xf>
    <xf numFmtId="0" fontId="42" fillId="0" borderId="81" xfId="8" applyFont="1" applyBorder="1" applyAlignment="1" applyProtection="1">
      <alignment vertical="center"/>
      <protection hidden="1"/>
    </xf>
    <xf numFmtId="0" fontId="42" fillId="0" borderId="112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0" xfId="4" applyFont="1" applyBorder="1" applyAlignment="1">
      <alignment vertical="center"/>
    </xf>
    <xf numFmtId="3" fontId="47" fillId="0" borderId="5" xfId="4" applyNumberFormat="1" applyFont="1" applyBorder="1" applyAlignment="1">
      <alignment horizontal="right" vertical="center"/>
    </xf>
    <xf numFmtId="3" fontId="11" fillId="10" borderId="8" xfId="0" applyNumberFormat="1" applyFont="1" applyFill="1" applyBorder="1" applyAlignment="1">
      <alignment vertical="center"/>
    </xf>
    <xf numFmtId="3" fontId="11" fillId="7" borderId="79" xfId="0" applyNumberFormat="1" applyFont="1" applyFill="1" applyBorder="1" applyAlignment="1">
      <alignment vertical="center"/>
    </xf>
    <xf numFmtId="3" fontId="11" fillId="7" borderId="66" xfId="0" applyNumberFormat="1" applyFont="1" applyFill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11" fillId="10" borderId="126" xfId="0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0" fontId="17" fillId="4" borderId="45" xfId="7" applyFont="1" applyFill="1" applyBorder="1" applyAlignment="1">
      <alignment horizontal="center"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45" xfId="7" applyNumberFormat="1" applyFont="1" applyFill="1" applyBorder="1" applyAlignment="1">
      <alignment vertical="center"/>
    </xf>
    <xf numFmtId="3" fontId="28" fillId="0" borderId="60" xfId="7" applyNumberFormat="1" applyFont="1" applyBorder="1" applyAlignment="1">
      <alignment horizontal="right" vertical="center"/>
    </xf>
    <xf numFmtId="3" fontId="28" fillId="0" borderId="38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3" fontId="11" fillId="7" borderId="72" xfId="0" applyNumberFormat="1" applyFont="1" applyFill="1" applyBorder="1" applyAlignment="1">
      <alignment vertical="center"/>
    </xf>
    <xf numFmtId="0" fontId="61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27" fillId="0" borderId="106" xfId="0" applyFont="1" applyBorder="1" applyAlignment="1">
      <alignment horizontal="center" vertical="center" wrapText="1"/>
    </xf>
    <xf numFmtId="3" fontId="62" fillId="3" borderId="65" xfId="0" applyNumberFormat="1" applyFont="1" applyFill="1" applyBorder="1" applyAlignment="1">
      <alignment horizontal="center" vertical="center" wrapText="1"/>
    </xf>
    <xf numFmtId="0" fontId="27" fillId="0" borderId="107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3" fontId="62" fillId="3" borderId="125" xfId="0" applyNumberFormat="1" applyFont="1" applyFill="1" applyBorder="1" applyAlignment="1">
      <alignment horizontal="center" vertical="center" wrapText="1"/>
    </xf>
    <xf numFmtId="0" fontId="27" fillId="0" borderId="65" xfId="0" applyFont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3" fontId="12" fillId="6" borderId="65" xfId="0" applyNumberFormat="1" applyFont="1" applyFill="1" applyBorder="1" applyAlignment="1">
      <alignment vertical="center"/>
    </xf>
    <xf numFmtId="0" fontId="3" fillId="5" borderId="97" xfId="0" applyFont="1" applyFill="1" applyBorder="1"/>
    <xf numFmtId="3" fontId="12" fillId="6" borderId="65" xfId="2" applyNumberFormat="1" applyFont="1" applyFill="1" applyBorder="1" applyAlignment="1">
      <alignment horizontal="right" vertical="center"/>
    </xf>
    <xf numFmtId="0" fontId="3" fillId="0" borderId="110" xfId="0" applyFont="1" applyBorder="1"/>
    <xf numFmtId="0" fontId="3" fillId="0" borderId="0" xfId="0" applyFont="1"/>
    <xf numFmtId="3" fontId="25" fillId="0" borderId="129" xfId="0" applyNumberFormat="1" applyFont="1" applyBorder="1" applyAlignment="1">
      <alignment vertical="center"/>
    </xf>
    <xf numFmtId="3" fontId="25" fillId="0" borderId="130" xfId="0" applyNumberFormat="1" applyFont="1" applyBorder="1" applyAlignment="1">
      <alignment vertical="center"/>
    </xf>
    <xf numFmtId="0" fontId="3" fillId="5" borderId="98" xfId="0" applyFont="1" applyFill="1" applyBorder="1"/>
    <xf numFmtId="3" fontId="25" fillId="0" borderId="131" xfId="0" applyNumberFormat="1" applyFont="1" applyBorder="1" applyAlignment="1">
      <alignment vertical="center"/>
    </xf>
    <xf numFmtId="3" fontId="25" fillId="0" borderId="132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1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1" xfId="2" applyNumberFormat="1" applyFont="1" applyFill="1" applyBorder="1" applyAlignment="1">
      <alignment horizontal="right" vertical="center"/>
    </xf>
    <xf numFmtId="3" fontId="25" fillId="0" borderId="131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17" xfId="2" applyNumberFormat="1" applyFont="1" applyFill="1" applyBorder="1" applyAlignment="1">
      <alignment horizontal="right" vertical="center"/>
    </xf>
    <xf numFmtId="3" fontId="56" fillId="0" borderId="133" xfId="2" applyNumberFormat="1" applyFont="1" applyFill="1" applyBorder="1" applyAlignment="1">
      <alignment horizontal="right" vertical="center"/>
    </xf>
    <xf numFmtId="3" fontId="25" fillId="0" borderId="132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29" xfId="0" applyNumberFormat="1" applyFont="1" applyBorder="1" applyAlignment="1">
      <alignment horizontal="right" vertical="center"/>
    </xf>
    <xf numFmtId="3" fontId="22" fillId="0" borderId="135" xfId="2" applyNumberFormat="1" applyFont="1" applyFill="1" applyBorder="1" applyAlignment="1">
      <alignment horizontal="right" vertical="center"/>
    </xf>
    <xf numFmtId="3" fontId="22" fillId="0" borderId="120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7" xfId="0" applyFont="1" applyBorder="1"/>
    <xf numFmtId="0" fontId="3" fillId="0" borderId="97" xfId="0" applyFont="1" applyBorder="1"/>
    <xf numFmtId="3" fontId="12" fillId="6" borderId="136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7" xfId="0" applyFont="1" applyBorder="1"/>
    <xf numFmtId="0" fontId="3" fillId="0" borderId="108" xfId="0" applyFont="1" applyBorder="1"/>
    <xf numFmtId="0" fontId="3" fillId="0" borderId="137" xfId="0" applyFont="1" applyBorder="1"/>
    <xf numFmtId="0" fontId="3" fillId="0" borderId="116" xfId="0" applyFont="1" applyBorder="1"/>
    <xf numFmtId="3" fontId="12" fillId="14" borderId="138" xfId="0" applyNumberFormat="1" applyFont="1" applyFill="1" applyBorder="1" applyAlignment="1">
      <alignment vertical="center"/>
    </xf>
    <xf numFmtId="0" fontId="30" fillId="14" borderId="98" xfId="0" applyFont="1" applyFill="1" applyBorder="1"/>
    <xf numFmtId="3" fontId="12" fillId="14" borderId="99" xfId="0" applyNumberFormat="1" applyFont="1" applyFill="1" applyBorder="1" applyAlignment="1">
      <alignment vertical="center"/>
    </xf>
    <xf numFmtId="0" fontId="47" fillId="6" borderId="55" xfId="11" applyFont="1" applyFill="1" applyBorder="1" applyAlignment="1" applyProtection="1">
      <alignment vertical="center"/>
      <protection hidden="1"/>
    </xf>
    <xf numFmtId="3" fontId="12" fillId="6" borderId="138" xfId="0" applyNumberFormat="1" applyFont="1" applyFill="1" applyBorder="1" applyAlignment="1">
      <alignment vertical="center"/>
    </xf>
    <xf numFmtId="3" fontId="12" fillId="6" borderId="99" xfId="2" applyNumberFormat="1" applyFont="1" applyFill="1" applyBorder="1" applyAlignment="1">
      <alignment horizontal="right" vertical="center"/>
    </xf>
    <xf numFmtId="3" fontId="12" fillId="6" borderId="138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4" xfId="2" applyNumberFormat="1" applyFont="1" applyFill="1" applyBorder="1" applyAlignment="1">
      <alignment horizontal="right" vertical="center"/>
    </xf>
    <xf numFmtId="3" fontId="25" fillId="0" borderId="129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0" xfId="0" applyFont="1" applyBorder="1" applyAlignment="1">
      <alignment vertical="center"/>
    </xf>
    <xf numFmtId="3" fontId="10" fillId="6" borderId="138" xfId="0" applyNumberFormat="1" applyFont="1" applyFill="1" applyBorder="1" applyAlignment="1">
      <alignment vertical="center"/>
    </xf>
    <xf numFmtId="0" fontId="3" fillId="5" borderId="98" xfId="0" applyFont="1" applyFill="1" applyBorder="1" applyAlignment="1">
      <alignment vertical="center"/>
    </xf>
    <xf numFmtId="0" fontId="33" fillId="0" borderId="88" xfId="11" applyBorder="1" applyAlignment="1" applyProtection="1">
      <alignment vertical="center"/>
      <protection hidden="1"/>
    </xf>
    <xf numFmtId="3" fontId="25" fillId="0" borderId="113" xfId="2" applyNumberFormat="1" applyFont="1" applyFill="1" applyBorder="1" applyAlignment="1">
      <alignment horizontal="right" vertical="center"/>
    </xf>
    <xf numFmtId="3" fontId="25" fillId="0" borderId="140" xfId="2" applyNumberFormat="1" applyFont="1" applyFill="1" applyBorder="1" applyAlignment="1">
      <alignment horizontal="right" vertical="center"/>
    </xf>
    <xf numFmtId="3" fontId="25" fillId="0" borderId="140" xfId="0" applyNumberFormat="1" applyFont="1" applyBorder="1" applyAlignment="1">
      <alignment vertical="center"/>
    </xf>
    <xf numFmtId="3" fontId="22" fillId="6" borderId="137" xfId="2" applyNumberFormat="1" applyFont="1" applyFill="1" applyBorder="1" applyAlignment="1">
      <alignment horizontal="right" vertical="center"/>
    </xf>
    <xf numFmtId="3" fontId="22" fillId="6" borderId="116" xfId="2" applyNumberFormat="1" applyFont="1" applyFill="1" applyBorder="1" applyAlignment="1">
      <alignment horizontal="right" vertical="center"/>
    </xf>
    <xf numFmtId="3" fontId="10" fillId="6" borderId="116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3" fontId="22" fillId="15" borderId="140" xfId="2" applyNumberFormat="1" applyFont="1" applyFill="1" applyBorder="1" applyAlignment="1">
      <alignment horizontal="right" vertical="center"/>
    </xf>
    <xf numFmtId="3" fontId="10" fillId="14" borderId="116" xfId="0" applyNumberFormat="1" applyFont="1" applyFill="1" applyBorder="1" applyAlignment="1">
      <alignment vertical="center"/>
    </xf>
    <xf numFmtId="0" fontId="3" fillId="14" borderId="98" xfId="0" applyFont="1" applyFill="1" applyBorder="1"/>
    <xf numFmtId="3" fontId="10" fillId="14" borderId="137" xfId="0" applyNumberFormat="1" applyFont="1" applyFill="1" applyBorder="1" applyAlignment="1">
      <alignment vertical="center"/>
    </xf>
    <xf numFmtId="3" fontId="10" fillId="5" borderId="138" xfId="0" applyNumberFormat="1" applyFont="1" applyFill="1" applyBorder="1" applyAlignment="1">
      <alignment vertical="center"/>
    </xf>
    <xf numFmtId="3" fontId="10" fillId="5" borderId="99" xfId="2" applyNumberFormat="1" applyFont="1" applyFill="1" applyBorder="1" applyAlignment="1">
      <alignment horizontal="right" vertical="center"/>
    </xf>
    <xf numFmtId="3" fontId="10" fillId="5" borderId="138" xfId="2" applyNumberFormat="1" applyFont="1" applyFill="1" applyBorder="1" applyAlignment="1">
      <alignment horizontal="right" vertical="center"/>
    </xf>
    <xf numFmtId="3" fontId="10" fillId="7" borderId="116" xfId="0" applyNumberFormat="1" applyFont="1" applyFill="1" applyBorder="1" applyAlignment="1">
      <alignment vertical="center"/>
    </xf>
    <xf numFmtId="3" fontId="12" fillId="20" borderId="96" xfId="0" applyNumberFormat="1" applyFont="1" applyFill="1" applyBorder="1" applyAlignment="1">
      <alignment vertical="center"/>
    </xf>
    <xf numFmtId="3" fontId="10" fillId="7" borderId="137" xfId="2" applyNumberFormat="1" applyFont="1" applyFill="1" applyBorder="1" applyAlignment="1">
      <alignment horizontal="right" vertical="center"/>
    </xf>
    <xf numFmtId="3" fontId="10" fillId="7" borderId="116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47" fillId="0" borderId="21" xfId="4" applyNumberFormat="1" applyFont="1" applyBorder="1" applyAlignment="1">
      <alignment horizontal="right" vertical="center"/>
    </xf>
    <xf numFmtId="3" fontId="42" fillId="0" borderId="73" xfId="4" applyNumberFormat="1" applyFont="1" applyBorder="1" applyAlignment="1">
      <alignment horizontal="right" vertical="center"/>
    </xf>
    <xf numFmtId="3" fontId="42" fillId="0" borderId="39" xfId="4" applyNumberFormat="1" applyFont="1" applyBorder="1" applyAlignment="1">
      <alignment horizontal="right" vertical="center"/>
    </xf>
    <xf numFmtId="3" fontId="42" fillId="0" borderId="75" xfId="4" applyNumberFormat="1" applyFont="1" applyBorder="1" applyAlignment="1">
      <alignment horizontal="right" vertical="center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3" fontId="47" fillId="0" borderId="43" xfId="4" applyNumberFormat="1" applyFont="1" applyBorder="1" applyAlignment="1">
      <alignment horizontal="right" vertical="center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73" xfId="3" applyNumberFormat="1" applyFont="1" applyBorder="1" applyAlignment="1" applyProtection="1">
      <alignment horizontal="right" vertical="center"/>
      <protection hidden="1"/>
    </xf>
    <xf numFmtId="3" fontId="47" fillId="0" borderId="74" xfId="3" applyNumberFormat="1" applyFont="1" applyBorder="1" applyAlignment="1" applyProtection="1">
      <alignment horizontal="right" vertical="center"/>
      <protection hidden="1"/>
    </xf>
    <xf numFmtId="3" fontId="42" fillId="0" borderId="39" xfId="3" applyNumberFormat="1" applyFont="1" applyBorder="1" applyAlignment="1" applyProtection="1">
      <alignment horizontal="right" vertical="center"/>
      <protection hidden="1"/>
    </xf>
    <xf numFmtId="3" fontId="47" fillId="0" borderId="39" xfId="3" applyNumberFormat="1" applyFont="1" applyBorder="1" applyAlignment="1" applyProtection="1">
      <alignment horizontal="right" vertical="center"/>
      <protection hidden="1"/>
    </xf>
    <xf numFmtId="3" fontId="47" fillId="0" borderId="0" xfId="4" applyNumberFormat="1" applyFont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75" xfId="4" applyNumberFormat="1" applyFont="1" applyBorder="1" applyAlignment="1">
      <alignment horizontal="right" vertical="center"/>
    </xf>
    <xf numFmtId="3" fontId="42" fillId="0" borderId="73" xfId="8" applyNumberFormat="1" applyFont="1" applyBorder="1" applyAlignment="1" applyProtection="1">
      <alignment horizontal="right" vertical="center"/>
      <protection hidden="1"/>
    </xf>
    <xf numFmtId="3" fontId="48" fillId="0" borderId="112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73" xfId="3" applyNumberFormat="1" applyFont="1" applyFill="1" applyBorder="1" applyAlignment="1" applyProtection="1">
      <alignment horizontal="right" vertical="center"/>
      <protection hidden="1"/>
    </xf>
    <xf numFmtId="3" fontId="47" fillId="0" borderId="39" xfId="3" applyNumberFormat="1" applyFont="1" applyFill="1" applyBorder="1" applyAlignment="1" applyProtection="1">
      <alignment horizontal="right" vertical="center"/>
      <protection hidden="1"/>
    </xf>
    <xf numFmtId="0" fontId="57" fillId="18" borderId="20" xfId="8" applyFont="1" applyFill="1" applyBorder="1" applyAlignment="1" applyProtection="1">
      <alignment horizontal="center" vertical="center" wrapText="1"/>
      <protection hidden="1"/>
    </xf>
    <xf numFmtId="0" fontId="47" fillId="0" borderId="20" xfId="8" applyFont="1" applyBorder="1" applyAlignment="1" applyProtection="1">
      <alignment horizontal="left" vertical="center"/>
      <protection hidden="1"/>
    </xf>
    <xf numFmtId="0" fontId="42" fillId="0" borderId="6" xfId="4" applyFont="1" applyBorder="1" applyAlignment="1">
      <alignment vertical="center"/>
    </xf>
    <xf numFmtId="0" fontId="42" fillId="0" borderId="7" xfId="4" applyFont="1" applyBorder="1" applyAlignment="1">
      <alignment vertical="center"/>
    </xf>
    <xf numFmtId="0" fontId="42" fillId="0" borderId="4" xfId="4" applyFont="1" applyBorder="1" applyAlignment="1">
      <alignment vertical="center"/>
    </xf>
    <xf numFmtId="0" fontId="47" fillId="0" borderId="20" xfId="8" applyFont="1" applyBorder="1" applyAlignment="1" applyProtection="1">
      <alignment vertical="center"/>
      <protection hidden="1"/>
    </xf>
    <xf numFmtId="3" fontId="47" fillId="0" borderId="7" xfId="3" applyNumberFormat="1" applyFont="1" applyFill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2" fillId="0" borderId="95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0" fontId="47" fillId="0" borderId="6" xfId="8" applyFont="1" applyBorder="1" applyAlignment="1" applyProtection="1">
      <alignment horizontal="left" vertical="center"/>
      <protection hidden="1"/>
    </xf>
    <xf numFmtId="3" fontId="50" fillId="0" borderId="20" xfId="0" applyNumberFormat="1" applyFont="1" applyBorder="1" applyAlignment="1">
      <alignment horizontal="center" vertical="center" wrapText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48" fillId="0" borderId="128" xfId="8" applyNumberFormat="1" applyFont="1" applyBorder="1" applyAlignment="1" applyProtection="1">
      <alignment horizontal="right" vertical="center"/>
      <protection hidden="1"/>
    </xf>
    <xf numFmtId="0" fontId="47" fillId="6" borderId="20" xfId="8" applyFont="1" applyFill="1" applyBorder="1" applyAlignment="1" applyProtection="1">
      <alignment horizontal="right" vertical="center"/>
      <protection hidden="1"/>
    </xf>
    <xf numFmtId="0" fontId="47" fillId="6" borderId="5" xfId="8" applyFont="1" applyFill="1" applyBorder="1" applyAlignment="1" applyProtection="1">
      <alignment horizontal="right" vertical="center"/>
      <protection hidden="1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3" fontId="63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3" fillId="0" borderId="0" xfId="0" applyFont="1" applyAlignment="1">
      <alignment horizontal="right"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6" fillId="0" borderId="149" xfId="0" applyFont="1" applyBorder="1" applyAlignment="1">
      <alignment horizontal="center" vertical="center"/>
    </xf>
    <xf numFmtId="3" fontId="66" fillId="0" borderId="151" xfId="0" applyNumberFormat="1" applyFont="1" applyBorder="1" applyAlignment="1">
      <alignment horizontal="center" vertical="center"/>
    </xf>
    <xf numFmtId="0" fontId="66" fillId="0" borderId="152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3" fontId="63" fillId="0" borderId="157" xfId="0" applyNumberFormat="1" applyFont="1" applyBorder="1" applyAlignment="1">
      <alignment vertical="center"/>
    </xf>
    <xf numFmtId="0" fontId="63" fillId="0" borderId="156" xfId="0" applyFont="1" applyBorder="1" applyAlignment="1">
      <alignment vertical="center"/>
    </xf>
    <xf numFmtId="0" fontId="63" fillId="0" borderId="158" xfId="0" applyFont="1" applyBorder="1" applyAlignment="1">
      <alignment vertical="center"/>
    </xf>
    <xf numFmtId="0" fontId="63" fillId="0" borderId="159" xfId="0" applyFont="1" applyBorder="1" applyAlignment="1">
      <alignment horizontal="center" vertical="top"/>
    </xf>
    <xf numFmtId="0" fontId="63" fillId="0" borderId="52" xfId="0" applyFont="1" applyBorder="1" applyAlignment="1">
      <alignment horizontal="left" vertical="top"/>
    </xf>
    <xf numFmtId="0" fontId="63" fillId="0" borderId="52" xfId="0" applyFont="1" applyBorder="1" applyAlignment="1">
      <alignment horizontal="center" vertical="top"/>
    </xf>
    <xf numFmtId="3" fontId="63" fillId="0" borderId="53" xfId="0" applyNumberFormat="1" applyFont="1" applyBorder="1" applyAlignment="1">
      <alignment horizontal="right" vertical="top"/>
    </xf>
    <xf numFmtId="3" fontId="63" fillId="0" borderId="26" xfId="0" applyNumberFormat="1" applyFont="1" applyBorder="1" applyAlignment="1">
      <alignment vertical="center"/>
    </xf>
    <xf numFmtId="0" fontId="63" fillId="0" borderId="32" xfId="0" applyFont="1" applyBorder="1" applyAlignment="1">
      <alignment vertical="center"/>
    </xf>
    <xf numFmtId="0" fontId="42" fillId="0" borderId="160" xfId="0" applyFont="1" applyBorder="1" applyAlignment="1">
      <alignment vertical="center"/>
    </xf>
    <xf numFmtId="0" fontId="68" fillId="22" borderId="161" xfId="0" applyFont="1" applyFill="1" applyBorder="1" applyAlignment="1">
      <alignment horizontal="center" vertical="center"/>
    </xf>
    <xf numFmtId="0" fontId="68" fillId="22" borderId="162" xfId="0" applyFont="1" applyFill="1" applyBorder="1" applyAlignment="1">
      <alignment vertical="center"/>
    </xf>
    <xf numFmtId="0" fontId="68" fillId="22" borderId="162" xfId="0" applyFont="1" applyFill="1" applyBorder="1" applyAlignment="1">
      <alignment horizontal="center" vertical="center"/>
    </xf>
    <xf numFmtId="3" fontId="68" fillId="22" borderId="163" xfId="0" applyNumberFormat="1" applyFont="1" applyFill="1" applyBorder="1" applyAlignment="1">
      <alignment vertical="center"/>
    </xf>
    <xf numFmtId="3" fontId="68" fillId="22" borderId="164" xfId="0" applyNumberFormat="1" applyFont="1" applyFill="1" applyBorder="1" applyAlignment="1">
      <alignment vertical="center"/>
    </xf>
    <xf numFmtId="0" fontId="68" fillId="22" borderId="165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68" fillId="22" borderId="161" xfId="0" applyFont="1" applyFill="1" applyBorder="1" applyAlignment="1">
      <alignment horizontal="center" vertical="top"/>
    </xf>
    <xf numFmtId="0" fontId="63" fillId="0" borderId="0" xfId="0" applyFont="1" applyAlignment="1">
      <alignment horizontal="center" vertical="top"/>
    </xf>
    <xf numFmtId="0" fontId="57" fillId="18" borderId="45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39" xfId="8" applyFont="1" applyBorder="1" applyAlignment="1" applyProtection="1">
      <alignment horizontal="left" vertical="center"/>
      <protection hidden="1"/>
    </xf>
    <xf numFmtId="0" fontId="42" fillId="0" borderId="38" xfId="8" applyFont="1" applyBorder="1" applyAlignment="1" applyProtection="1">
      <alignment horizontal="left" vertical="center"/>
      <protection hidden="1"/>
    </xf>
    <xf numFmtId="0" fontId="47" fillId="0" borderId="39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8" fillId="0" borderId="62" xfId="8" applyFont="1" applyBorder="1" applyAlignment="1" applyProtection="1">
      <alignment horizontal="left" vertical="center"/>
      <protection hidden="1"/>
    </xf>
    <xf numFmtId="0" fontId="48" fillId="0" borderId="38" xfId="8" applyFont="1" applyBorder="1" applyAlignment="1" applyProtection="1">
      <alignment horizontal="left" vertical="center"/>
      <protection hidden="1"/>
    </xf>
    <xf numFmtId="0" fontId="47" fillId="0" borderId="62" xfId="8" applyFont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8" fillId="0" borderId="52" xfId="8" applyFont="1" applyBorder="1" applyAlignment="1" applyProtection="1">
      <alignment horizontal="center" vertical="center"/>
      <protection hidden="1"/>
    </xf>
    <xf numFmtId="0" fontId="48" fillId="0" borderId="80" xfId="8" applyFont="1" applyBorder="1" applyAlignment="1" applyProtection="1">
      <alignment horizontal="center" vertical="center"/>
      <protection hidden="1"/>
    </xf>
    <xf numFmtId="0" fontId="47" fillId="0" borderId="81" xfId="8" applyFont="1" applyBorder="1" applyAlignment="1" applyProtection="1">
      <alignment horizontal="left" vertical="center"/>
      <protection hidden="1"/>
    </xf>
    <xf numFmtId="0" fontId="47" fillId="0" borderId="112" xfId="8" applyFont="1" applyBorder="1" applyAlignment="1" applyProtection="1">
      <alignment horizontal="left" vertical="center"/>
      <protection hidden="1"/>
    </xf>
    <xf numFmtId="0" fontId="47" fillId="0" borderId="95" xfId="8" applyFont="1" applyBorder="1" applyAlignment="1" applyProtection="1">
      <alignment horizontal="left" vertical="center"/>
      <protection hidden="1"/>
    </xf>
    <xf numFmtId="0" fontId="47" fillId="0" borderId="35" xfId="8" applyFont="1" applyBorder="1" applyAlignment="1" applyProtection="1">
      <alignment horizontal="center" vertical="top"/>
      <protection hidden="1"/>
    </xf>
    <xf numFmtId="0" fontId="47" fillId="0" borderId="59" xfId="8" applyFont="1" applyBorder="1" applyAlignment="1" applyProtection="1">
      <alignment horizontal="center" vertical="top"/>
      <protection hidden="1"/>
    </xf>
    <xf numFmtId="0" fontId="47" fillId="0" borderId="68" xfId="8" applyFont="1" applyBorder="1" applyAlignment="1" applyProtection="1">
      <alignment horizontal="center" vertical="top"/>
      <protection hidden="1"/>
    </xf>
    <xf numFmtId="0" fontId="47" fillId="6" borderId="45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8" fillId="0" borderId="39" xfId="8" applyFont="1" applyBorder="1" applyAlignment="1" applyProtection="1">
      <alignment horizontal="left"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52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8" fillId="0" borderId="63" xfId="8" applyFont="1" applyBorder="1" applyAlignment="1" applyProtection="1">
      <alignment horizontal="left" vertical="center"/>
      <protection hidden="1"/>
    </xf>
    <xf numFmtId="0" fontId="48" fillId="0" borderId="73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7" fillId="0" borderId="69" xfId="8" applyFont="1" applyBorder="1" applyAlignment="1" applyProtection="1">
      <alignment horizontal="left" vertical="center"/>
      <protection hidden="1"/>
    </xf>
    <xf numFmtId="0" fontId="42" fillId="0" borderId="82" xfId="4" applyFont="1" applyBorder="1" applyAlignment="1" applyProtection="1">
      <alignment horizontal="center" vertical="center"/>
      <protection hidden="1"/>
    </xf>
    <xf numFmtId="0" fontId="42" fillId="0" borderId="68" xfId="4" applyFont="1" applyBorder="1" applyAlignment="1" applyProtection="1">
      <alignment horizontal="center" vertical="center"/>
      <protection hidden="1"/>
    </xf>
    <xf numFmtId="0" fontId="47" fillId="3" borderId="82" xfId="4" applyFont="1" applyFill="1" applyBorder="1" applyAlignment="1">
      <alignment horizontal="center" vertical="center"/>
    </xf>
    <xf numFmtId="0" fontId="47" fillId="3" borderId="59" xfId="4" applyFont="1" applyFill="1" applyBorder="1" applyAlignment="1">
      <alignment horizontal="center" vertical="center"/>
    </xf>
    <xf numFmtId="0" fontId="47" fillId="3" borderId="68" xfId="4" applyFont="1" applyFill="1" applyBorder="1" applyAlignment="1">
      <alignment horizontal="center" vertical="center"/>
    </xf>
    <xf numFmtId="0" fontId="47" fillId="3" borderId="33" xfId="4" applyFont="1" applyFill="1" applyBorder="1" applyAlignment="1">
      <alignment horizontal="center" vertical="top"/>
    </xf>
    <xf numFmtId="0" fontId="47" fillId="3" borderId="52" xfId="4" applyFont="1" applyFill="1" applyBorder="1" applyAlignment="1">
      <alignment horizontal="center" vertical="top"/>
    </xf>
    <xf numFmtId="0" fontId="47" fillId="3" borderId="80" xfId="4" applyFont="1" applyFill="1" applyBorder="1" applyAlignment="1">
      <alignment horizontal="center" vertical="top"/>
    </xf>
    <xf numFmtId="0" fontId="47" fillId="3" borderId="32" xfId="4" applyFont="1" applyFill="1" applyBorder="1" applyAlignment="1">
      <alignment horizontal="center" vertical="top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52" xfId="8" applyFont="1" applyBorder="1" applyAlignment="1" applyProtection="1">
      <alignment horizontal="center" vertical="top"/>
      <protection hidden="1"/>
    </xf>
    <xf numFmtId="0" fontId="47" fillId="0" borderId="32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54" fillId="0" borderId="52" xfId="8" applyFont="1" applyBorder="1" applyAlignment="1" applyProtection="1">
      <alignment horizontal="center" vertical="top"/>
      <protection hidden="1"/>
    </xf>
    <xf numFmtId="0" fontId="54" fillId="0" borderId="32" xfId="8" applyFont="1" applyBorder="1" applyAlignment="1" applyProtection="1">
      <alignment horizontal="center" vertical="top"/>
      <protection hidden="1"/>
    </xf>
    <xf numFmtId="0" fontId="47" fillId="0" borderId="80" xfId="8" applyFont="1" applyBorder="1" applyAlignment="1" applyProtection="1">
      <alignment horizontal="center" vertical="top"/>
      <protection hidden="1"/>
    </xf>
    <xf numFmtId="0" fontId="47" fillId="6" borderId="81" xfId="8" applyFont="1" applyFill="1" applyBorder="1" applyAlignment="1" applyProtection="1">
      <alignment horizontal="left" vertical="center"/>
      <protection hidden="1"/>
    </xf>
    <xf numFmtId="0" fontId="47" fillId="6" borderId="112" xfId="8" applyFont="1" applyFill="1" applyBorder="1" applyAlignment="1" applyProtection="1">
      <alignment horizontal="left" vertical="center"/>
      <protection hidden="1"/>
    </xf>
    <xf numFmtId="0" fontId="47" fillId="6" borderId="78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82" xfId="4" applyFont="1" applyBorder="1" applyAlignment="1" applyProtection="1">
      <alignment horizontal="center" vertical="center"/>
      <protection hidden="1"/>
    </xf>
    <xf numFmtId="0" fontId="47" fillId="0" borderId="59" xfId="4" applyFont="1" applyBorder="1" applyAlignment="1" applyProtection="1">
      <alignment horizontal="center" vertical="center"/>
      <protection hidden="1"/>
    </xf>
    <xf numFmtId="0" fontId="47" fillId="0" borderId="36" xfId="4" applyFont="1" applyBorder="1" applyAlignment="1" applyProtection="1">
      <alignment horizontal="center" vertical="center"/>
      <protection hidden="1"/>
    </xf>
    <xf numFmtId="0" fontId="47" fillId="0" borderId="83" xfId="8" applyFont="1" applyBorder="1" applyAlignment="1" applyProtection="1">
      <alignment horizontal="center" vertical="top"/>
      <protection hidden="1"/>
    </xf>
    <xf numFmtId="0" fontId="47" fillId="0" borderId="68" xfId="4" applyFont="1" applyBorder="1" applyAlignment="1" applyProtection="1">
      <alignment horizontal="center" vertical="center"/>
      <protection hidden="1"/>
    </xf>
    <xf numFmtId="49" fontId="11" fillId="9" borderId="49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0" xfId="0" applyNumberFormat="1" applyFont="1" applyFill="1" applyBorder="1" applyAlignment="1">
      <alignment horizontal="center" vertical="center"/>
    </xf>
    <xf numFmtId="0" fontId="42" fillId="0" borderId="61" xfId="8" applyFont="1" applyBorder="1" applyAlignment="1" applyProtection="1">
      <alignment horizontal="left" vertical="center"/>
      <protection hidden="1"/>
    </xf>
    <xf numFmtId="0" fontId="42" fillId="0" borderId="47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42" fillId="0" borderId="78" xfId="8" applyFont="1" applyBorder="1" applyAlignment="1" applyProtection="1">
      <alignment horizontal="left" vertical="center"/>
      <protection hidden="1"/>
    </xf>
    <xf numFmtId="0" fontId="35" fillId="5" borderId="45" xfId="8" applyFont="1" applyFill="1" applyBorder="1" applyAlignment="1" applyProtection="1">
      <alignment horizontal="left" vertical="center"/>
      <protection hidden="1"/>
    </xf>
    <xf numFmtId="0" fontId="47" fillId="3" borderId="45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2" xfId="8" applyFont="1" applyFill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5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5" fillId="0" borderId="80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20" fillId="0" borderId="0" xfId="7" applyFont="1" applyAlignment="1">
      <alignment horizontal="center" vertical="center"/>
    </xf>
    <xf numFmtId="0" fontId="33" fillId="0" borderId="3" xfId="10" applyFont="1" applyBorder="1" applyAlignment="1">
      <alignment horizontal="center" vertical="center" wrapText="1"/>
    </xf>
    <xf numFmtId="0" fontId="40" fillId="0" borderId="76" xfId="10" applyFont="1" applyBorder="1" applyAlignment="1">
      <alignment horizontal="center" vertical="center" wrapText="1"/>
    </xf>
    <xf numFmtId="0" fontId="33" fillId="0" borderId="47" xfId="10" applyFont="1" applyBorder="1" applyAlignment="1">
      <alignment horizontal="center" vertical="center" wrapText="1"/>
    </xf>
    <xf numFmtId="0" fontId="40" fillId="0" borderId="78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25" fillId="0" borderId="44" xfId="7" applyFont="1" applyBorder="1" applyAlignment="1">
      <alignment horizontal="center" vertical="center" wrapText="1"/>
    </xf>
    <xf numFmtId="0" fontId="25" fillId="0" borderId="127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5" xfId="7" applyFont="1" applyBorder="1" applyAlignment="1">
      <alignment horizontal="center" vertical="center" wrapText="1"/>
    </xf>
    <xf numFmtId="0" fontId="25" fillId="0" borderId="66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22" fillId="0" borderId="72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2" xfId="7" applyFont="1" applyBorder="1" applyAlignment="1">
      <alignment horizontal="center" vertical="center" wrapText="1"/>
    </xf>
    <xf numFmtId="0" fontId="25" fillId="0" borderId="79" xfId="7" applyFont="1" applyBorder="1" applyAlignment="1">
      <alignment horizontal="center" vertical="center" wrapText="1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97" xfId="2" applyNumberFormat="1" applyFont="1" applyFill="1" applyBorder="1" applyAlignment="1">
      <alignment horizontal="center" vertical="center"/>
    </xf>
    <xf numFmtId="3" fontId="12" fillId="6" borderId="116" xfId="2" applyNumberFormat="1" applyFont="1" applyFill="1" applyBorder="1" applyAlignment="1">
      <alignment horizontal="center" vertical="center"/>
    </xf>
    <xf numFmtId="3" fontId="12" fillId="6" borderId="121" xfId="2" applyNumberFormat="1" applyFont="1" applyFill="1" applyBorder="1" applyAlignment="1">
      <alignment horizontal="center" vertical="center"/>
    </xf>
    <xf numFmtId="3" fontId="12" fillId="6" borderId="98" xfId="2" applyNumberFormat="1" applyFont="1" applyFill="1" applyBorder="1" applyAlignment="1">
      <alignment horizontal="center" vertical="center"/>
    </xf>
    <xf numFmtId="3" fontId="12" fillId="6" borderId="111" xfId="2" applyNumberFormat="1" applyFont="1" applyFill="1" applyBorder="1" applyAlignment="1">
      <alignment horizontal="center" vertical="center"/>
    </xf>
    <xf numFmtId="49" fontId="25" fillId="0" borderId="117" xfId="0" applyNumberFormat="1" applyFont="1" applyBorder="1" applyAlignment="1">
      <alignment horizontal="center" vertical="center"/>
    </xf>
    <xf numFmtId="49" fontId="25" fillId="0" borderId="134" xfId="0" applyNumberFormat="1" applyFont="1" applyBorder="1" applyAlignment="1">
      <alignment horizontal="center" vertical="center"/>
    </xf>
    <xf numFmtId="3" fontId="12" fillId="6" borderId="124" xfId="2" applyNumberFormat="1" applyFont="1" applyFill="1" applyBorder="1" applyAlignment="1">
      <alignment horizontal="center" vertical="center"/>
    </xf>
    <xf numFmtId="3" fontId="25" fillId="19" borderId="139" xfId="2" applyNumberFormat="1" applyFont="1" applyFill="1" applyBorder="1" applyAlignment="1">
      <alignment horizontal="center" vertical="center"/>
    </xf>
    <xf numFmtId="3" fontId="25" fillId="19" borderId="98" xfId="2" applyNumberFormat="1" applyFont="1" applyFill="1" applyBorder="1" applyAlignment="1">
      <alignment horizontal="center" vertical="center"/>
    </xf>
    <xf numFmtId="3" fontId="25" fillId="19" borderId="111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18" xfId="0" applyFont="1" applyBorder="1" applyAlignment="1">
      <alignment horizontal="center" vertical="center" wrapText="1"/>
    </xf>
    <xf numFmtId="0" fontId="27" fillId="0" borderId="119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2" xfId="0" applyFont="1" applyBorder="1" applyAlignment="1">
      <alignment horizontal="center" vertical="center" wrapText="1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141" xfId="0" applyFont="1" applyBorder="1" applyAlignment="1">
      <alignment horizontal="center" vertical="center"/>
    </xf>
    <xf numFmtId="0" fontId="66" fillId="0" borderId="142" xfId="0" applyFont="1" applyBorder="1" applyAlignment="1">
      <alignment horizontal="center" vertical="center"/>
    </xf>
    <xf numFmtId="0" fontId="66" fillId="0" borderId="147" xfId="0" applyFont="1" applyBorder="1" applyAlignment="1">
      <alignment horizontal="center" vertical="center"/>
    </xf>
    <xf numFmtId="0" fontId="66" fillId="0" borderId="148" xfId="0" applyFont="1" applyBorder="1" applyAlignment="1">
      <alignment horizontal="center" vertical="center"/>
    </xf>
    <xf numFmtId="0" fontId="66" fillId="0" borderId="143" xfId="0" applyFont="1" applyBorder="1" applyAlignment="1">
      <alignment horizontal="center" vertical="center"/>
    </xf>
    <xf numFmtId="0" fontId="66" fillId="0" borderId="149" xfId="0" applyFont="1" applyBorder="1" applyAlignment="1">
      <alignment horizontal="center" vertical="center"/>
    </xf>
    <xf numFmtId="3" fontId="66" fillId="0" borderId="144" xfId="0" applyNumberFormat="1" applyFont="1" applyBorder="1" applyAlignment="1">
      <alignment horizontal="center" vertical="center" wrapText="1"/>
    </xf>
    <xf numFmtId="3" fontId="66" fillId="0" borderId="150" xfId="0" applyNumberFormat="1" applyFont="1" applyBorder="1" applyAlignment="1">
      <alignment horizontal="center" vertical="center" wrapText="1"/>
    </xf>
    <xf numFmtId="3" fontId="66" fillId="0" borderId="145" xfId="0" applyNumberFormat="1" applyFont="1" applyBorder="1" applyAlignment="1">
      <alignment horizontal="center" vertical="center"/>
    </xf>
    <xf numFmtId="3" fontId="66" fillId="0" borderId="146" xfId="0" applyNumberFormat="1" applyFont="1" applyBorder="1" applyAlignment="1">
      <alignment horizontal="center" vertical="center"/>
    </xf>
    <xf numFmtId="0" fontId="68" fillId="21" borderId="153" xfId="0" applyFont="1" applyFill="1" applyBorder="1" applyAlignment="1">
      <alignment horizontal="center" vertical="center"/>
    </xf>
    <xf numFmtId="0" fontId="68" fillId="21" borderId="154" xfId="0" applyFont="1" applyFill="1" applyBorder="1" applyAlignment="1">
      <alignment horizontal="center" vertical="center"/>
    </xf>
    <xf numFmtId="0" fontId="68" fillId="21" borderId="155" xfId="0" applyFont="1" applyFill="1" applyBorder="1" applyAlignment="1">
      <alignment horizontal="center" vertical="center"/>
    </xf>
    <xf numFmtId="0" fontId="63" fillId="0" borderId="166" xfId="0" applyFont="1" applyBorder="1" applyAlignment="1">
      <alignment horizontal="center" vertical="top"/>
    </xf>
    <xf numFmtId="0" fontId="63" fillId="0" borderId="14" xfId="0" applyFont="1" applyBorder="1" applyAlignment="1">
      <alignment horizontal="left" vertical="top"/>
    </xf>
    <xf numFmtId="0" fontId="63" fillId="0" borderId="14" xfId="0" applyFont="1" applyBorder="1" applyAlignment="1">
      <alignment horizontal="center" vertical="top"/>
    </xf>
    <xf numFmtId="3" fontId="63" fillId="0" borderId="15" xfId="0" applyNumberFormat="1" applyFont="1" applyBorder="1" applyAlignment="1">
      <alignment horizontal="right" vertical="top"/>
    </xf>
    <xf numFmtId="0" fontId="63" fillId="0" borderId="167" xfId="0" applyFont="1" applyBorder="1" applyAlignment="1">
      <alignment horizontal="center" vertical="top"/>
    </xf>
    <xf numFmtId="0" fontId="63" fillId="0" borderId="156" xfId="0" applyFont="1" applyBorder="1" applyAlignment="1">
      <alignment horizontal="left" vertical="top"/>
    </xf>
    <xf numFmtId="0" fontId="63" fillId="0" borderId="156" xfId="0" applyFont="1" applyBorder="1" applyAlignment="1">
      <alignment horizontal="center" vertical="top"/>
    </xf>
    <xf numFmtId="3" fontId="63" fillId="0" borderId="168" xfId="0" applyNumberFormat="1" applyFont="1" applyBorder="1" applyAlignment="1">
      <alignment horizontal="right" vertical="top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ACB1F75F-3ACA-4B6E-9233-7E9BADFC2E2D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68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35" customWidth="1"/>
    <col min="2" max="2" width="7.33203125" style="235" customWidth="1"/>
    <col min="3" max="3" width="11.5" style="235" customWidth="1"/>
    <col min="4" max="4" width="6.83203125" style="235" customWidth="1"/>
    <col min="5" max="5" width="82.6640625" style="235" customWidth="1"/>
    <col min="6" max="6" width="9.33203125" style="235" customWidth="1"/>
    <col min="7" max="7" width="16.33203125" style="235" customWidth="1"/>
    <col min="8" max="10" width="16.33203125" style="250" customWidth="1"/>
  </cols>
  <sheetData>
    <row r="1" spans="1:10" x14ac:dyDescent="0.2">
      <c r="C1" s="236"/>
      <c r="J1" s="662" t="s">
        <v>375</v>
      </c>
    </row>
    <row r="2" spans="1:10" ht="13.7" customHeight="1" x14ac:dyDescent="0.2">
      <c r="J2" s="662" t="s">
        <v>342</v>
      </c>
    </row>
    <row r="3" spans="1:10" s="240" customFormat="1" ht="30.75" customHeight="1" x14ac:dyDescent="0.3">
      <c r="A3" s="853" t="s">
        <v>362</v>
      </c>
      <c r="B3" s="853"/>
      <c r="C3" s="853"/>
      <c r="D3" s="853"/>
      <c r="E3" s="853"/>
      <c r="F3" s="853"/>
      <c r="G3" s="853"/>
      <c r="H3" s="853"/>
      <c r="I3" s="853"/>
      <c r="J3" s="853"/>
    </row>
    <row r="4" spans="1:10" s="240" customFormat="1" ht="21.4" customHeight="1" x14ac:dyDescent="0.3">
      <c r="A4" s="861" t="s">
        <v>367</v>
      </c>
      <c r="B4" s="861"/>
      <c r="C4" s="861"/>
      <c r="D4" s="861"/>
      <c r="E4" s="861"/>
      <c r="F4" s="861"/>
      <c r="G4" s="861"/>
      <c r="H4" s="861"/>
      <c r="I4" s="861"/>
      <c r="J4" s="861"/>
    </row>
    <row r="5" spans="1:10" ht="24" customHeight="1" thickBot="1" x14ac:dyDescent="0.25">
      <c r="J5" s="251" t="s">
        <v>107</v>
      </c>
    </row>
    <row r="6" spans="1:10" s="238" customFormat="1" ht="66.2" customHeight="1" thickBot="1" x14ac:dyDescent="0.25">
      <c r="A6" s="239" t="s">
        <v>223</v>
      </c>
      <c r="B6" s="854" t="s">
        <v>224</v>
      </c>
      <c r="C6" s="854"/>
      <c r="D6" s="854"/>
      <c r="E6" s="855"/>
      <c r="F6" s="269" t="s">
        <v>137</v>
      </c>
      <c r="G6" s="789" t="s">
        <v>397</v>
      </c>
      <c r="H6" s="614" t="s">
        <v>376</v>
      </c>
      <c r="I6" s="615" t="s">
        <v>339</v>
      </c>
      <c r="J6" s="264" t="s">
        <v>377</v>
      </c>
    </row>
    <row r="7" spans="1:10" s="604" customFormat="1" ht="11.1" customHeight="1" thickBot="1" x14ac:dyDescent="0.25">
      <c r="A7" s="605">
        <v>1</v>
      </c>
      <c r="B7" s="827">
        <v>2</v>
      </c>
      <c r="C7" s="828"/>
      <c r="D7" s="828"/>
      <c r="E7" s="829"/>
      <c r="F7" s="606">
        <v>3</v>
      </c>
      <c r="G7" s="777">
        <v>4</v>
      </c>
      <c r="H7" s="609">
        <v>5</v>
      </c>
      <c r="I7" s="607">
        <v>6</v>
      </c>
      <c r="J7" s="608">
        <v>7</v>
      </c>
    </row>
    <row r="8" spans="1:10" s="40" customFormat="1" ht="17.45" customHeight="1" thickBot="1" x14ac:dyDescent="0.25">
      <c r="A8" s="296">
        <v>1</v>
      </c>
      <c r="B8" s="856" t="s">
        <v>225</v>
      </c>
      <c r="C8" s="856"/>
      <c r="D8" s="856"/>
      <c r="E8" s="857"/>
      <c r="F8" s="297" t="s">
        <v>140</v>
      </c>
      <c r="G8" s="778"/>
      <c r="H8" s="757">
        <f>SUM(H9:H14)</f>
        <v>0</v>
      </c>
      <c r="I8" s="518">
        <f t="shared" ref="I8:J8" si="0">SUM(I9:I14)</f>
        <v>0</v>
      </c>
      <c r="J8" s="622">
        <f t="shared" si="0"/>
        <v>0</v>
      </c>
    </row>
    <row r="9" spans="1:10" s="14" customFormat="1" ht="15.75" customHeight="1" x14ac:dyDescent="0.2">
      <c r="A9" s="319"/>
      <c r="B9" s="314" t="s">
        <v>75</v>
      </c>
      <c r="C9" s="246" t="s">
        <v>141</v>
      </c>
      <c r="D9" s="247"/>
      <c r="E9" s="277"/>
      <c r="F9" s="300" t="s">
        <v>142</v>
      </c>
      <c r="G9" s="779"/>
      <c r="H9" s="758"/>
      <c r="I9" s="301"/>
      <c r="J9" s="302">
        <f>SUM(H9:I9)</f>
        <v>0</v>
      </c>
    </row>
    <row r="10" spans="1:10" s="14" customFormat="1" ht="15" x14ac:dyDescent="0.2">
      <c r="A10" s="319"/>
      <c r="B10" s="280" t="s">
        <v>76</v>
      </c>
      <c r="C10" s="228" t="s">
        <v>143</v>
      </c>
      <c r="D10" s="229"/>
      <c r="E10" s="274"/>
      <c r="F10" s="270" t="s">
        <v>144</v>
      </c>
      <c r="G10" s="780"/>
      <c r="H10" s="501"/>
      <c r="I10" s="255"/>
      <c r="J10" s="302">
        <f t="shared" ref="J10:J14" si="1">SUM(H10:I10)</f>
        <v>0</v>
      </c>
    </row>
    <row r="11" spans="1:10" s="14" customFormat="1" x14ac:dyDescent="0.2">
      <c r="A11" s="319"/>
      <c r="B11" s="280" t="s">
        <v>77</v>
      </c>
      <c r="C11" s="241" t="s">
        <v>145</v>
      </c>
      <c r="D11" s="229"/>
      <c r="E11" s="274"/>
      <c r="F11" s="270" t="s">
        <v>146</v>
      </c>
      <c r="G11" s="780"/>
      <c r="H11" s="759"/>
      <c r="I11" s="255"/>
      <c r="J11" s="302">
        <f t="shared" si="1"/>
        <v>0</v>
      </c>
    </row>
    <row r="12" spans="1:10" s="14" customFormat="1" x14ac:dyDescent="0.2">
      <c r="A12" s="319"/>
      <c r="B12" s="280" t="s">
        <v>78</v>
      </c>
      <c r="C12" s="228" t="s">
        <v>147</v>
      </c>
      <c r="D12" s="229"/>
      <c r="E12" s="274"/>
      <c r="F12" s="270" t="s">
        <v>148</v>
      </c>
      <c r="G12" s="780"/>
      <c r="H12" s="759"/>
      <c r="I12" s="255"/>
      <c r="J12" s="302">
        <f t="shared" si="1"/>
        <v>0</v>
      </c>
    </row>
    <row r="13" spans="1:10" s="14" customFormat="1" x14ac:dyDescent="0.2">
      <c r="A13" s="319"/>
      <c r="B13" s="280" t="s">
        <v>125</v>
      </c>
      <c r="C13" s="228" t="s">
        <v>348</v>
      </c>
      <c r="D13" s="229"/>
      <c r="E13" s="274"/>
      <c r="F13" s="270" t="s">
        <v>149</v>
      </c>
      <c r="G13" s="780"/>
      <c r="H13" s="759"/>
      <c r="I13" s="255"/>
      <c r="J13" s="302">
        <f t="shared" si="1"/>
        <v>0</v>
      </c>
    </row>
    <row r="14" spans="1:10" s="14" customFormat="1" ht="15" thickBot="1" x14ac:dyDescent="0.25">
      <c r="A14" s="320"/>
      <c r="B14" s="287" t="s">
        <v>244</v>
      </c>
      <c r="C14" s="242" t="s">
        <v>349</v>
      </c>
      <c r="D14" s="243"/>
      <c r="E14" s="304"/>
      <c r="F14" s="305" t="s">
        <v>150</v>
      </c>
      <c r="G14" s="781"/>
      <c r="H14" s="760"/>
      <c r="I14" s="256"/>
      <c r="J14" s="302">
        <f t="shared" si="1"/>
        <v>0</v>
      </c>
    </row>
    <row r="15" spans="1:10" s="14" customFormat="1" ht="15.75" thickBot="1" x14ac:dyDescent="0.25">
      <c r="A15" s="315">
        <v>2</v>
      </c>
      <c r="B15" s="316" t="s">
        <v>151</v>
      </c>
      <c r="C15" s="306"/>
      <c r="D15" s="306"/>
      <c r="E15" s="307"/>
      <c r="F15" s="358" t="s">
        <v>152</v>
      </c>
      <c r="G15" s="782"/>
      <c r="H15" s="761"/>
      <c r="I15" s="308"/>
      <c r="J15" s="299">
        <f t="shared" ref="J15" si="2">SUM(H15:I15)</f>
        <v>0</v>
      </c>
    </row>
    <row r="16" spans="1:10" s="14" customFormat="1" ht="14.45" customHeight="1" x14ac:dyDescent="0.2">
      <c r="A16" s="309">
        <v>3</v>
      </c>
      <c r="B16" s="317" t="s">
        <v>153</v>
      </c>
      <c r="C16" s="310"/>
      <c r="D16" s="310"/>
      <c r="E16" s="321"/>
      <c r="F16" s="359" t="s">
        <v>154</v>
      </c>
      <c r="G16" s="323">
        <f t="shared" ref="G16:J16" si="3">SUM(G17:G19)</f>
        <v>1781</v>
      </c>
      <c r="H16" s="762">
        <f t="shared" si="3"/>
        <v>1558</v>
      </c>
      <c r="I16" s="322">
        <f t="shared" si="3"/>
        <v>438</v>
      </c>
      <c r="J16" s="323">
        <f t="shared" si="3"/>
        <v>1996</v>
      </c>
    </row>
    <row r="17" spans="1:13" s="40" customFormat="1" ht="15.4" customHeight="1" x14ac:dyDescent="0.2">
      <c r="A17" s="285"/>
      <c r="B17" s="840"/>
      <c r="C17" s="415" t="s">
        <v>159</v>
      </c>
      <c r="D17" s="837" t="s">
        <v>350</v>
      </c>
      <c r="E17" s="858"/>
      <c r="F17" s="249" t="s">
        <v>154</v>
      </c>
      <c r="G17" s="257"/>
      <c r="H17" s="493"/>
      <c r="I17" s="257"/>
      <c r="J17" s="547">
        <f>SUM(H17:I17)</f>
        <v>0</v>
      </c>
    </row>
    <row r="18" spans="1:13" s="40" customFormat="1" x14ac:dyDescent="0.2">
      <c r="A18" s="285"/>
      <c r="B18" s="841"/>
      <c r="C18" s="637" t="s">
        <v>159</v>
      </c>
      <c r="D18" s="837" t="s">
        <v>226</v>
      </c>
      <c r="E18" s="858"/>
      <c r="F18" s="249" t="s">
        <v>154</v>
      </c>
      <c r="G18" s="257">
        <v>600</v>
      </c>
      <c r="H18" s="493">
        <v>600</v>
      </c>
      <c r="I18" s="257"/>
      <c r="J18" s="547">
        <f t="shared" ref="J18:J19" si="4">SUM(H18:I18)</f>
        <v>600</v>
      </c>
    </row>
    <row r="19" spans="1:13" s="40" customFormat="1" ht="15" thickBot="1" x14ac:dyDescent="0.25">
      <c r="A19" s="285"/>
      <c r="B19" s="842"/>
      <c r="C19" s="459" t="s">
        <v>159</v>
      </c>
      <c r="D19" s="862" t="s">
        <v>263</v>
      </c>
      <c r="E19" s="863"/>
      <c r="F19" s="249" t="s">
        <v>154</v>
      </c>
      <c r="G19" s="790">
        <v>1181</v>
      </c>
      <c r="H19" s="791">
        <v>958</v>
      </c>
      <c r="I19" s="790">
        <v>438</v>
      </c>
      <c r="J19" s="547">
        <f t="shared" si="4"/>
        <v>1396</v>
      </c>
    </row>
    <row r="20" spans="1:13" s="40" customFormat="1" ht="18.75" customHeight="1" thickBot="1" x14ac:dyDescent="0.25">
      <c r="A20" s="377" t="s">
        <v>72</v>
      </c>
      <c r="B20" s="378" t="s">
        <v>138</v>
      </c>
      <c r="C20" s="378"/>
      <c r="D20" s="378"/>
      <c r="E20" s="378"/>
      <c r="F20" s="379" t="s">
        <v>139</v>
      </c>
      <c r="G20" s="381">
        <f>G8+G15+G16</f>
        <v>1781</v>
      </c>
      <c r="H20" s="763">
        <f>H8+H15+H16</f>
        <v>1558</v>
      </c>
      <c r="I20" s="380">
        <f>I8+I15+I16</f>
        <v>438</v>
      </c>
      <c r="J20" s="381">
        <f>J8+J15+J16</f>
        <v>1996</v>
      </c>
      <c r="M20" s="248"/>
    </row>
    <row r="21" spans="1:13" s="40" customFormat="1" ht="15.75" thickBot="1" x14ac:dyDescent="0.25">
      <c r="A21" s="296">
        <v>1</v>
      </c>
      <c r="B21" s="856" t="s">
        <v>157</v>
      </c>
      <c r="C21" s="856"/>
      <c r="D21" s="856"/>
      <c r="E21" s="857"/>
      <c r="F21" s="297" t="s">
        <v>158</v>
      </c>
      <c r="G21" s="298">
        <v>0</v>
      </c>
      <c r="H21" s="764">
        <v>0</v>
      </c>
      <c r="I21" s="298">
        <v>0</v>
      </c>
      <c r="J21" s="303">
        <f>SUM(H21:I21)</f>
        <v>0</v>
      </c>
    </row>
    <row r="22" spans="1:13" s="40" customFormat="1" ht="15" x14ac:dyDescent="0.2">
      <c r="A22" s="311">
        <v>2</v>
      </c>
      <c r="B22" s="864" t="s">
        <v>160</v>
      </c>
      <c r="C22" s="864"/>
      <c r="D22" s="864"/>
      <c r="E22" s="865"/>
      <c r="F22" s="283" t="s">
        <v>161</v>
      </c>
      <c r="G22" s="261">
        <f>SUM(G23:G25)</f>
        <v>0</v>
      </c>
      <c r="H22" s="765">
        <f>SUM(H23:H25)</f>
        <v>0</v>
      </c>
      <c r="I22" s="261">
        <f>SUM(I23:I25)</f>
        <v>0</v>
      </c>
      <c r="J22" s="261">
        <f>SUM(J23:J25)</f>
        <v>0</v>
      </c>
    </row>
    <row r="23" spans="1:13" s="14" customFormat="1" x14ac:dyDescent="0.2">
      <c r="A23" s="285"/>
      <c r="B23" s="280" t="s">
        <v>75</v>
      </c>
      <c r="C23" s="832" t="s">
        <v>73</v>
      </c>
      <c r="D23" s="833"/>
      <c r="E23" s="834"/>
      <c r="F23" s="272" t="s">
        <v>161</v>
      </c>
      <c r="G23" s="267"/>
      <c r="H23" s="495"/>
      <c r="I23" s="267"/>
      <c r="J23" s="266">
        <f>SUM(H23:I23)</f>
        <v>0</v>
      </c>
    </row>
    <row r="24" spans="1:13" s="14" customFormat="1" x14ac:dyDescent="0.2">
      <c r="A24" s="285"/>
      <c r="B24" s="280" t="s">
        <v>76</v>
      </c>
      <c r="C24" s="832" t="s">
        <v>80</v>
      </c>
      <c r="D24" s="833"/>
      <c r="E24" s="834"/>
      <c r="F24" s="272" t="s">
        <v>161</v>
      </c>
      <c r="G24" s="267"/>
      <c r="H24" s="495"/>
      <c r="I24" s="267"/>
      <c r="J24" s="266">
        <f t="shared" ref="J24:J25" si="5">SUM(H24:I24)</f>
        <v>0</v>
      </c>
    </row>
    <row r="25" spans="1:13" s="14" customFormat="1" ht="15" thickBot="1" x14ac:dyDescent="0.25">
      <c r="A25" s="285"/>
      <c r="B25" s="415" t="s">
        <v>77</v>
      </c>
      <c r="C25" s="832" t="s">
        <v>74</v>
      </c>
      <c r="D25" s="833"/>
      <c r="E25" s="834"/>
      <c r="F25" s="272" t="s">
        <v>161</v>
      </c>
      <c r="G25" s="267"/>
      <c r="H25" s="495"/>
      <c r="I25" s="267"/>
      <c r="J25" s="266">
        <f t="shared" si="5"/>
        <v>0</v>
      </c>
    </row>
    <row r="26" spans="1:13" s="40" customFormat="1" ht="15.4" customHeight="1" x14ac:dyDescent="0.2">
      <c r="A26" s="311">
        <v>3</v>
      </c>
      <c r="B26" s="291" t="s">
        <v>162</v>
      </c>
      <c r="C26" s="292"/>
      <c r="D26" s="292"/>
      <c r="E26" s="293"/>
      <c r="F26" s="279" t="s">
        <v>163</v>
      </c>
      <c r="G26" s="289">
        <f>SUM(G27:G29)</f>
        <v>0</v>
      </c>
      <c r="H26" s="766">
        <f>SUM(H27:H29)</f>
        <v>0</v>
      </c>
      <c r="I26" s="288">
        <f t="shared" ref="I26:J26" si="6">SUM(I27:I29)</f>
        <v>0</v>
      </c>
      <c r="J26" s="289">
        <f t="shared" si="6"/>
        <v>0</v>
      </c>
    </row>
    <row r="27" spans="1:13" s="40" customFormat="1" x14ac:dyDescent="0.2">
      <c r="A27" s="285"/>
      <c r="B27" s="280" t="s">
        <v>75</v>
      </c>
      <c r="C27" s="228" t="s">
        <v>279</v>
      </c>
      <c r="D27" s="229"/>
      <c r="E27" s="274"/>
      <c r="F27" s="271" t="s">
        <v>164</v>
      </c>
      <c r="G27" s="252"/>
      <c r="H27" s="767"/>
      <c r="I27" s="252"/>
      <c r="J27" s="252">
        <f>SUM(H27:I27)</f>
        <v>0</v>
      </c>
    </row>
    <row r="28" spans="1:13" s="14" customFormat="1" x14ac:dyDescent="0.2">
      <c r="A28" s="285"/>
      <c r="B28" s="280" t="s">
        <v>76</v>
      </c>
      <c r="C28" s="832" t="s">
        <v>351</v>
      </c>
      <c r="D28" s="833"/>
      <c r="E28" s="834"/>
      <c r="F28" s="271" t="s">
        <v>352</v>
      </c>
      <c r="G28" s="252"/>
      <c r="H28" s="767"/>
      <c r="I28" s="252"/>
      <c r="J28" s="252">
        <f>SUM(H28:I28)</f>
        <v>0</v>
      </c>
    </row>
    <row r="29" spans="1:13" s="14" customFormat="1" ht="15" x14ac:dyDescent="0.2">
      <c r="A29" s="285"/>
      <c r="B29" s="637" t="s">
        <v>77</v>
      </c>
      <c r="C29" s="228" t="s">
        <v>81</v>
      </c>
      <c r="D29" s="651"/>
      <c r="E29" s="649"/>
      <c r="F29" s="271" t="s">
        <v>165</v>
      </c>
      <c r="G29" s="253"/>
      <c r="H29" s="768"/>
      <c r="I29" s="348"/>
      <c r="J29" s="252">
        <f>SUM(H29:I29)</f>
        <v>0</v>
      </c>
    </row>
    <row r="30" spans="1:13" s="14" customFormat="1" ht="15.75" thickBot="1" x14ac:dyDescent="0.25">
      <c r="A30" s="285"/>
      <c r="B30" s="648" t="s">
        <v>78</v>
      </c>
      <c r="C30" s="652" t="s">
        <v>166</v>
      </c>
      <c r="D30" s="653"/>
      <c r="E30" s="650"/>
      <c r="F30" s="352" t="s">
        <v>167</v>
      </c>
      <c r="G30" s="261"/>
      <c r="H30" s="765"/>
      <c r="I30" s="295"/>
      <c r="J30" s="252">
        <f>SUM(H30:I30)</f>
        <v>0</v>
      </c>
    </row>
    <row r="31" spans="1:13" s="40" customFormat="1" ht="14.25" customHeight="1" x14ac:dyDescent="0.2">
      <c r="A31" s="311">
        <v>4</v>
      </c>
      <c r="B31" s="291" t="s">
        <v>168</v>
      </c>
      <c r="C31" s="292"/>
      <c r="D31" s="292"/>
      <c r="E31" s="293"/>
      <c r="F31" s="279" t="s">
        <v>169</v>
      </c>
      <c r="G31" s="289">
        <f>SUM(G32:G36)</f>
        <v>0</v>
      </c>
      <c r="H31" s="766">
        <f>SUM(H32:H36)</f>
        <v>0</v>
      </c>
      <c r="I31" s="288">
        <f>SUM(I32:I36)</f>
        <v>0</v>
      </c>
      <c r="J31" s="289">
        <f>SUM(J32:J36)</f>
        <v>0</v>
      </c>
    </row>
    <row r="32" spans="1:13" s="14" customFormat="1" ht="14.25" customHeight="1" x14ac:dyDescent="0.2">
      <c r="A32" s="285"/>
      <c r="B32" s="859"/>
      <c r="C32" s="415" t="s">
        <v>159</v>
      </c>
      <c r="D32" s="832" t="s">
        <v>47</v>
      </c>
      <c r="E32" s="834"/>
      <c r="F32" s="272" t="s">
        <v>169</v>
      </c>
      <c r="G32" s="267"/>
      <c r="H32" s="495"/>
      <c r="I32" s="267"/>
      <c r="J32" s="252">
        <f>SUM(H32:I32)</f>
        <v>0</v>
      </c>
    </row>
    <row r="33" spans="1:10" s="14" customFormat="1" ht="14.25" customHeight="1" x14ac:dyDescent="0.2">
      <c r="A33" s="285"/>
      <c r="B33" s="860"/>
      <c r="C33" s="415" t="s">
        <v>159</v>
      </c>
      <c r="D33" s="832" t="s">
        <v>242</v>
      </c>
      <c r="E33" s="834"/>
      <c r="F33" s="272" t="s">
        <v>169</v>
      </c>
      <c r="G33" s="267"/>
      <c r="H33" s="495"/>
      <c r="I33" s="267"/>
      <c r="J33" s="252">
        <f t="shared" ref="J33:J36" si="7">SUM(H33:I33)</f>
        <v>0</v>
      </c>
    </row>
    <row r="34" spans="1:10" s="40" customFormat="1" ht="14.25" customHeight="1" x14ac:dyDescent="0.2">
      <c r="A34" s="286"/>
      <c r="B34" s="860"/>
      <c r="C34" s="415" t="s">
        <v>159</v>
      </c>
      <c r="D34" s="450" t="s">
        <v>243</v>
      </c>
      <c r="E34" s="410"/>
      <c r="F34" s="272" t="s">
        <v>169</v>
      </c>
      <c r="G34" s="267"/>
      <c r="H34" s="495"/>
      <c r="I34" s="267"/>
      <c r="J34" s="252">
        <f t="shared" si="7"/>
        <v>0</v>
      </c>
    </row>
    <row r="35" spans="1:10" s="40" customFormat="1" ht="14.25" customHeight="1" x14ac:dyDescent="0.2">
      <c r="A35" s="286"/>
      <c r="B35" s="860"/>
      <c r="C35" s="415" t="s">
        <v>159</v>
      </c>
      <c r="D35" s="450" t="s">
        <v>227</v>
      </c>
      <c r="E35" s="410"/>
      <c r="F35" s="272" t="s">
        <v>169</v>
      </c>
      <c r="G35" s="267"/>
      <c r="H35" s="495"/>
      <c r="I35" s="267"/>
      <c r="J35" s="252">
        <f t="shared" si="7"/>
        <v>0</v>
      </c>
    </row>
    <row r="36" spans="1:10" s="14" customFormat="1" ht="14.25" customHeight="1" thickBot="1" x14ac:dyDescent="0.25">
      <c r="A36" s="639"/>
      <c r="B36" s="860"/>
      <c r="C36" s="638" t="s">
        <v>159</v>
      </c>
      <c r="D36" s="641" t="s">
        <v>48</v>
      </c>
      <c r="E36" s="430"/>
      <c r="F36" s="642" t="s">
        <v>169</v>
      </c>
      <c r="G36" s="268"/>
      <c r="H36" s="497"/>
      <c r="I36" s="262"/>
      <c r="J36" s="643">
        <f t="shared" si="7"/>
        <v>0</v>
      </c>
    </row>
    <row r="37" spans="1:10" s="40" customFormat="1" ht="18.75" customHeight="1" thickBot="1" x14ac:dyDescent="0.25">
      <c r="A37" s="644" t="s">
        <v>79</v>
      </c>
      <c r="B37" s="382" t="s">
        <v>155</v>
      </c>
      <c r="C37" s="378"/>
      <c r="D37" s="378"/>
      <c r="E37" s="383"/>
      <c r="F37" s="385" t="s">
        <v>156</v>
      </c>
      <c r="G37" s="381">
        <f>G21+G22++G26+G31</f>
        <v>0</v>
      </c>
      <c r="H37" s="763">
        <f>H21+H22++H26+H31</f>
        <v>0</v>
      </c>
      <c r="I37" s="381">
        <f>I21+I22++I26+I31</f>
        <v>0</v>
      </c>
      <c r="J37" s="381">
        <f>J21+J22++J26+J31</f>
        <v>0</v>
      </c>
    </row>
    <row r="38" spans="1:10" s="40" customFormat="1" ht="15.75" customHeight="1" x14ac:dyDescent="0.2">
      <c r="A38" s="311">
        <v>1</v>
      </c>
      <c r="B38" s="329" t="s">
        <v>172</v>
      </c>
      <c r="C38" s="330"/>
      <c r="D38" s="330"/>
      <c r="E38" s="331"/>
      <c r="F38" s="324" t="s">
        <v>173</v>
      </c>
      <c r="G38" s="332"/>
      <c r="H38" s="492"/>
      <c r="I38" s="332"/>
      <c r="J38" s="349">
        <f>SUM(H38:I38)</f>
        <v>0</v>
      </c>
    </row>
    <row r="39" spans="1:10" s="40" customFormat="1" ht="15.4" customHeight="1" x14ac:dyDescent="0.2">
      <c r="A39" s="309">
        <v>2</v>
      </c>
      <c r="B39" s="334" t="s">
        <v>174</v>
      </c>
      <c r="C39" s="335"/>
      <c r="D39" s="335"/>
      <c r="E39" s="336"/>
      <c r="F39" s="325" t="s">
        <v>175</v>
      </c>
      <c r="G39" s="337"/>
      <c r="H39" s="501"/>
      <c r="I39" s="337"/>
      <c r="J39" s="253">
        <f t="shared" ref="J39:J46" si="8">SUM(H39:I39)</f>
        <v>0</v>
      </c>
    </row>
    <row r="40" spans="1:10" s="417" customFormat="1" ht="15.4" customHeight="1" x14ac:dyDescent="0.2">
      <c r="A40" s="413"/>
      <c r="B40" s="281"/>
      <c r="C40" s="232" t="s">
        <v>159</v>
      </c>
      <c r="D40" s="233" t="s">
        <v>228</v>
      </c>
      <c r="E40" s="234"/>
      <c r="F40" s="272" t="s">
        <v>175</v>
      </c>
      <c r="G40" s="257"/>
      <c r="H40" s="493"/>
      <c r="I40" s="257"/>
      <c r="J40" s="547">
        <f t="shared" si="8"/>
        <v>0</v>
      </c>
    </row>
    <row r="41" spans="1:10" s="40" customFormat="1" ht="15.4" customHeight="1" x14ac:dyDescent="0.2">
      <c r="A41" s="309">
        <v>3</v>
      </c>
      <c r="B41" s="334" t="s">
        <v>176</v>
      </c>
      <c r="C41" s="335"/>
      <c r="D41" s="335"/>
      <c r="E41" s="336"/>
      <c r="F41" s="325" t="s">
        <v>177</v>
      </c>
      <c r="G41" s="337"/>
      <c r="H41" s="501"/>
      <c r="I41" s="337"/>
      <c r="J41" s="253">
        <f t="shared" si="8"/>
        <v>0</v>
      </c>
    </row>
    <row r="42" spans="1:10" s="40" customFormat="1" ht="15.4" customHeight="1" x14ac:dyDescent="0.2">
      <c r="A42" s="333">
        <v>4</v>
      </c>
      <c r="B42" s="835" t="s">
        <v>178</v>
      </c>
      <c r="C42" s="835"/>
      <c r="D42" s="835"/>
      <c r="E42" s="836"/>
      <c r="F42" s="284" t="s">
        <v>179</v>
      </c>
      <c r="G42" s="258"/>
      <c r="H42" s="458"/>
      <c r="I42" s="263"/>
      <c r="J42" s="253">
        <f t="shared" si="8"/>
        <v>0</v>
      </c>
    </row>
    <row r="43" spans="1:10" s="40" customFormat="1" ht="16.5" customHeight="1" x14ac:dyDescent="0.2">
      <c r="A43" s="294">
        <v>5</v>
      </c>
      <c r="B43" s="839" t="s">
        <v>180</v>
      </c>
      <c r="C43" s="835"/>
      <c r="D43" s="835"/>
      <c r="E43" s="836"/>
      <c r="F43" s="284" t="s">
        <v>181</v>
      </c>
      <c r="G43" s="258"/>
      <c r="H43" s="458"/>
      <c r="I43" s="258"/>
      <c r="J43" s="253">
        <f t="shared" si="8"/>
        <v>0</v>
      </c>
    </row>
    <row r="44" spans="1:10" s="40" customFormat="1" ht="16.5" customHeight="1" x14ac:dyDescent="0.2">
      <c r="A44" s="333">
        <v>6</v>
      </c>
      <c r="B44" s="334" t="s">
        <v>182</v>
      </c>
      <c r="C44" s="338"/>
      <c r="D44" s="339"/>
      <c r="E44" s="340"/>
      <c r="F44" s="325" t="s">
        <v>183</v>
      </c>
      <c r="G44" s="337"/>
      <c r="H44" s="501"/>
      <c r="I44" s="337"/>
      <c r="J44" s="253">
        <f t="shared" si="8"/>
        <v>0</v>
      </c>
    </row>
    <row r="45" spans="1:10" s="40" customFormat="1" ht="16.5" customHeight="1" x14ac:dyDescent="0.2">
      <c r="A45" s="333">
        <v>7</v>
      </c>
      <c r="B45" s="334" t="s">
        <v>184</v>
      </c>
      <c r="C45" s="338"/>
      <c r="D45" s="338"/>
      <c r="E45" s="341"/>
      <c r="F45" s="284" t="s">
        <v>185</v>
      </c>
      <c r="G45" s="258"/>
      <c r="H45" s="458"/>
      <c r="I45" s="258"/>
      <c r="J45" s="253">
        <f t="shared" si="8"/>
        <v>0</v>
      </c>
    </row>
    <row r="46" spans="1:10" s="40" customFormat="1" ht="15.75" customHeight="1" x14ac:dyDescent="0.2">
      <c r="A46" s="333">
        <v>8</v>
      </c>
      <c r="B46" s="839" t="s">
        <v>46</v>
      </c>
      <c r="C46" s="835"/>
      <c r="D46" s="835"/>
      <c r="E46" s="836"/>
      <c r="F46" s="284" t="s">
        <v>186</v>
      </c>
      <c r="G46" s="258">
        <v>29</v>
      </c>
      <c r="H46" s="458">
        <v>8</v>
      </c>
      <c r="I46" s="258">
        <v>4</v>
      </c>
      <c r="J46" s="253">
        <f t="shared" si="8"/>
        <v>12</v>
      </c>
    </row>
    <row r="47" spans="1:10" s="40" customFormat="1" ht="15" x14ac:dyDescent="0.2">
      <c r="A47" s="333">
        <v>9</v>
      </c>
      <c r="B47" s="334" t="s">
        <v>187</v>
      </c>
      <c r="C47" s="338"/>
      <c r="D47" s="339"/>
      <c r="E47" s="340"/>
      <c r="F47" s="325" t="s">
        <v>188</v>
      </c>
      <c r="G47" s="337"/>
      <c r="H47" s="501"/>
      <c r="I47" s="337"/>
      <c r="J47" s="253">
        <f>SUM(H47:I47)</f>
        <v>0</v>
      </c>
    </row>
    <row r="48" spans="1:10" s="40" customFormat="1" ht="16.5" customHeight="1" x14ac:dyDescent="0.2">
      <c r="A48" s="333">
        <v>10</v>
      </c>
      <c r="B48" s="334" t="s">
        <v>353</v>
      </c>
      <c r="C48" s="338"/>
      <c r="D48" s="339"/>
      <c r="E48" s="340"/>
      <c r="F48" s="325" t="s">
        <v>190</v>
      </c>
      <c r="G48" s="337"/>
      <c r="H48" s="501"/>
      <c r="I48" s="337"/>
      <c r="J48" s="253">
        <f>SUM(H48:I48)</f>
        <v>0</v>
      </c>
    </row>
    <row r="49" spans="1:10" s="40" customFormat="1" ht="16.5" customHeight="1" thickBot="1" x14ac:dyDescent="0.25">
      <c r="A49" s="309">
        <v>11</v>
      </c>
      <c r="B49" s="654" t="s">
        <v>189</v>
      </c>
      <c r="C49" s="654"/>
      <c r="D49" s="655"/>
      <c r="E49" s="656"/>
      <c r="F49" s="656" t="s">
        <v>354</v>
      </c>
      <c r="G49" s="657"/>
      <c r="H49" s="769"/>
      <c r="I49" s="657"/>
      <c r="J49" s="253">
        <f>SUM(H49:I49)</f>
        <v>0</v>
      </c>
    </row>
    <row r="50" spans="1:10" s="40" customFormat="1" ht="18.75" customHeight="1" thickBot="1" x14ac:dyDescent="0.25">
      <c r="A50" s="377" t="s">
        <v>82</v>
      </c>
      <c r="B50" s="849" t="s">
        <v>170</v>
      </c>
      <c r="C50" s="850"/>
      <c r="D50" s="850"/>
      <c r="E50" s="851"/>
      <c r="F50" s="386" t="s">
        <v>171</v>
      </c>
      <c r="G50" s="381">
        <f>G38+G39+G41+G42+G43+G44+G45+G46+G47+G48</f>
        <v>29</v>
      </c>
      <c r="H50" s="763">
        <f>H38+H39+H41+H42+H43+H44+H45+H46+H47+H48</f>
        <v>8</v>
      </c>
      <c r="I50" s="381">
        <f>I38+I39+I41+I42+I43+I44+I45+I46+I47+I48</f>
        <v>4</v>
      </c>
      <c r="J50" s="387">
        <f>J38+J39+J41+J42+J43+J44+J45+J46+J47+J48</f>
        <v>12</v>
      </c>
    </row>
    <row r="51" spans="1:10" s="14" customFormat="1" ht="15" x14ac:dyDescent="0.2">
      <c r="A51" s="273">
        <v>1</v>
      </c>
      <c r="B51" s="318" t="s">
        <v>193</v>
      </c>
      <c r="C51" s="230"/>
      <c r="D51" s="230"/>
      <c r="E51" s="231"/>
      <c r="F51" s="325" t="s">
        <v>355</v>
      </c>
      <c r="G51" s="255"/>
      <c r="H51" s="759"/>
      <c r="I51" s="255"/>
      <c r="J51" s="265">
        <f>SUM(H51:I51)</f>
        <v>0</v>
      </c>
    </row>
    <row r="52" spans="1:10" s="14" customFormat="1" ht="15.75" thickBot="1" x14ac:dyDescent="0.25">
      <c r="A52" s="275">
        <v>2</v>
      </c>
      <c r="B52" s="326" t="s">
        <v>194</v>
      </c>
      <c r="C52" s="244"/>
      <c r="D52" s="244"/>
      <c r="E52" s="245"/>
      <c r="F52" s="327" t="s">
        <v>356</v>
      </c>
      <c r="G52" s="256"/>
      <c r="H52" s="760"/>
      <c r="I52" s="256"/>
      <c r="J52" s="265">
        <f>SUM(H52:I52)</f>
        <v>0</v>
      </c>
    </row>
    <row r="53" spans="1:10" s="14" customFormat="1" ht="17.45" customHeight="1" thickBot="1" x14ac:dyDescent="0.25">
      <c r="A53" s="377" t="s">
        <v>83</v>
      </c>
      <c r="B53" s="388" t="s">
        <v>191</v>
      </c>
      <c r="C53" s="388"/>
      <c r="D53" s="388"/>
      <c r="E53" s="389"/>
      <c r="F53" s="385" t="s">
        <v>192</v>
      </c>
      <c r="G53" s="381">
        <f>SUM(G51:G52)</f>
        <v>0</v>
      </c>
      <c r="H53" s="763">
        <f>SUM(H51:H52)</f>
        <v>0</v>
      </c>
      <c r="I53" s="381">
        <f>SUM(I51:I52)</f>
        <v>0</v>
      </c>
      <c r="J53" s="387">
        <f>SUM(J51:J52)</f>
        <v>0</v>
      </c>
    </row>
    <row r="54" spans="1:10" s="227" customFormat="1" ht="21.4" customHeight="1" thickBot="1" x14ac:dyDescent="0.25">
      <c r="A54" s="472" t="s">
        <v>97</v>
      </c>
      <c r="B54" s="473" t="s">
        <v>321</v>
      </c>
      <c r="C54" s="474"/>
      <c r="D54" s="474"/>
      <c r="E54" s="475"/>
      <c r="F54" s="476"/>
      <c r="G54" s="478">
        <f>G20+G37+G50+G53</f>
        <v>1810</v>
      </c>
      <c r="H54" s="770">
        <f>H20+H37+H50+H53</f>
        <v>1566</v>
      </c>
      <c r="I54" s="477">
        <f>I20+I37+I50+I53</f>
        <v>442</v>
      </c>
      <c r="J54" s="478">
        <f>J20+J37+J50+J53</f>
        <v>2008</v>
      </c>
    </row>
    <row r="55" spans="1:10" s="40" customFormat="1" ht="16.5" customHeight="1" x14ac:dyDescent="0.2">
      <c r="A55" s="333">
        <v>1</v>
      </c>
      <c r="B55" s="338" t="s">
        <v>197</v>
      </c>
      <c r="C55" s="338"/>
      <c r="D55" s="338"/>
      <c r="E55" s="616"/>
      <c r="F55" s="284" t="s">
        <v>198</v>
      </c>
      <c r="G55" s="258"/>
      <c r="H55" s="458"/>
      <c r="I55" s="258"/>
      <c r="J55" s="289">
        <f>SUM(H55:I55)</f>
        <v>0</v>
      </c>
    </row>
    <row r="56" spans="1:10" s="40" customFormat="1" ht="16.5" customHeight="1" x14ac:dyDescent="0.2">
      <c r="A56" s="846">
        <v>2</v>
      </c>
      <c r="B56" s="343" t="s">
        <v>199</v>
      </c>
      <c r="C56" s="344"/>
      <c r="D56" s="344"/>
      <c r="E56" s="345"/>
      <c r="F56" s="327" t="s">
        <v>200</v>
      </c>
      <c r="G56" s="347">
        <f>SUM(G58:G59)</f>
        <v>0</v>
      </c>
      <c r="H56" s="771">
        <f>SUM(H58:H59)</f>
        <v>0</v>
      </c>
      <c r="I56" s="346">
        <f>SUM(I58:I59)</f>
        <v>0</v>
      </c>
      <c r="J56" s="347">
        <f>SUM(J58:J59)</f>
        <v>0</v>
      </c>
    </row>
    <row r="57" spans="1:10" s="14" customFormat="1" ht="15.4" customHeight="1" x14ac:dyDescent="0.2">
      <c r="A57" s="847"/>
      <c r="B57" s="840"/>
      <c r="C57" s="232" t="s">
        <v>159</v>
      </c>
      <c r="D57" s="837" t="s">
        <v>280</v>
      </c>
      <c r="E57" s="838"/>
      <c r="F57" s="270" t="s">
        <v>200</v>
      </c>
      <c r="G57" s="267"/>
      <c r="H57" s="495"/>
      <c r="I57" s="267"/>
      <c r="J57" s="252">
        <f>SUM(H57:I57)</f>
        <v>0</v>
      </c>
    </row>
    <row r="58" spans="1:10" s="14" customFormat="1" ht="15.4" customHeight="1" x14ac:dyDescent="0.2">
      <c r="A58" s="847"/>
      <c r="B58" s="841"/>
      <c r="C58" s="412" t="s">
        <v>159</v>
      </c>
      <c r="D58" s="438" t="s">
        <v>226</v>
      </c>
      <c r="E58" s="433"/>
      <c r="F58" s="437" t="s">
        <v>200</v>
      </c>
      <c r="G58" s="353"/>
      <c r="H58" s="772"/>
      <c r="I58" s="353"/>
      <c r="J58" s="252">
        <f t="shared" ref="J58:J59" si="9">SUM(H58:I58)</f>
        <v>0</v>
      </c>
    </row>
    <row r="59" spans="1:10" s="14" customFormat="1" ht="15.4" customHeight="1" thickBot="1" x14ac:dyDescent="0.25">
      <c r="A59" s="848"/>
      <c r="B59" s="842"/>
      <c r="C59" s="232" t="s">
        <v>159</v>
      </c>
      <c r="D59" s="233" t="s">
        <v>330</v>
      </c>
      <c r="E59" s="234"/>
      <c r="F59" s="305" t="s">
        <v>200</v>
      </c>
      <c r="G59" s="267"/>
      <c r="H59" s="495"/>
      <c r="I59" s="267"/>
      <c r="J59" s="252">
        <f t="shared" si="9"/>
        <v>0</v>
      </c>
    </row>
    <row r="60" spans="1:10" ht="15.75" thickBot="1" x14ac:dyDescent="0.25">
      <c r="A60" s="377" t="s">
        <v>84</v>
      </c>
      <c r="B60" s="390" t="s">
        <v>195</v>
      </c>
      <c r="C60" s="388"/>
      <c r="D60" s="388"/>
      <c r="E60" s="389"/>
      <c r="F60" s="385" t="s">
        <v>196</v>
      </c>
      <c r="G60" s="381">
        <f>SUM(G55:G56)</f>
        <v>0</v>
      </c>
      <c r="H60" s="763">
        <f>SUM(H55:H56)</f>
        <v>0</v>
      </c>
      <c r="I60" s="380">
        <f>SUM(I55:I56)</f>
        <v>0</v>
      </c>
      <c r="J60" s="381">
        <f>SUM(J55:J56)</f>
        <v>0</v>
      </c>
    </row>
    <row r="61" spans="1:10" s="14" customFormat="1" ht="16.5" customHeight="1" x14ac:dyDescent="0.2">
      <c r="A61" s="350">
        <v>1</v>
      </c>
      <c r="B61" s="246" t="s">
        <v>49</v>
      </c>
      <c r="C61" s="246"/>
      <c r="D61" s="246"/>
      <c r="E61" s="351"/>
      <c r="F61" s="352" t="s">
        <v>203</v>
      </c>
      <c r="G61" s="353"/>
      <c r="H61" s="772"/>
      <c r="I61" s="353"/>
      <c r="J61" s="354">
        <f>SUM(H61:I61)</f>
        <v>0</v>
      </c>
    </row>
    <row r="62" spans="1:10" s="14" customFormat="1" ht="16.5" customHeight="1" x14ac:dyDescent="0.2">
      <c r="A62" s="273">
        <v>2</v>
      </c>
      <c r="B62" s="832" t="s">
        <v>204</v>
      </c>
      <c r="C62" s="833"/>
      <c r="D62" s="833"/>
      <c r="E62" s="834"/>
      <c r="F62" s="271" t="s">
        <v>205</v>
      </c>
      <c r="G62" s="267"/>
      <c r="H62" s="495"/>
      <c r="I62" s="267"/>
      <c r="J62" s="354">
        <f t="shared" ref="J62:J64" si="10">SUM(H62:I62)</f>
        <v>0</v>
      </c>
    </row>
    <row r="63" spans="1:10" s="14" customFormat="1" ht="16.5" customHeight="1" x14ac:dyDescent="0.2">
      <c r="A63" s="273">
        <v>3</v>
      </c>
      <c r="B63" s="228" t="s">
        <v>206</v>
      </c>
      <c r="C63" s="228"/>
      <c r="D63" s="228"/>
      <c r="E63" s="278"/>
      <c r="F63" s="271" t="s">
        <v>207</v>
      </c>
      <c r="G63" s="267"/>
      <c r="H63" s="495"/>
      <c r="I63" s="267"/>
      <c r="J63" s="354">
        <f t="shared" si="10"/>
        <v>0</v>
      </c>
    </row>
    <row r="64" spans="1:10" s="40" customFormat="1" ht="16.5" customHeight="1" thickBot="1" x14ac:dyDescent="0.25">
      <c r="A64" s="275">
        <v>4</v>
      </c>
      <c r="B64" s="242" t="s">
        <v>208</v>
      </c>
      <c r="C64" s="242"/>
      <c r="D64" s="242"/>
      <c r="E64" s="355"/>
      <c r="F64" s="328" t="s">
        <v>209</v>
      </c>
      <c r="G64" s="268"/>
      <c r="H64" s="497"/>
      <c r="I64" s="268"/>
      <c r="J64" s="354">
        <f t="shared" si="10"/>
        <v>0</v>
      </c>
    </row>
    <row r="65" spans="1:10" s="14" customFormat="1" ht="16.5" customHeight="1" thickBot="1" x14ac:dyDescent="0.25">
      <c r="A65" s="377" t="s">
        <v>230</v>
      </c>
      <c r="B65" s="852" t="s">
        <v>201</v>
      </c>
      <c r="C65" s="850"/>
      <c r="D65" s="850"/>
      <c r="E65" s="851"/>
      <c r="F65" s="385" t="s">
        <v>202</v>
      </c>
      <c r="G65" s="381">
        <f>SUM(G61:G64)</f>
        <v>0</v>
      </c>
      <c r="H65" s="387">
        <f>SUM(H61:H64)</f>
        <v>0</v>
      </c>
      <c r="I65" s="387">
        <f>SUM(I61:I64)</f>
        <v>0</v>
      </c>
      <c r="J65" s="387">
        <f>SUM(J61:J64)</f>
        <v>0</v>
      </c>
    </row>
    <row r="66" spans="1:10" s="40" customFormat="1" ht="16.5" customHeight="1" x14ac:dyDescent="0.2">
      <c r="A66" s="290">
        <v>1</v>
      </c>
      <c r="B66" s="367" t="s">
        <v>212</v>
      </c>
      <c r="C66" s="360"/>
      <c r="D66" s="360"/>
      <c r="E66" s="361"/>
      <c r="F66" s="362" t="s">
        <v>357</v>
      </c>
      <c r="G66" s="357">
        <f>SUM(G67:G68)</f>
        <v>0</v>
      </c>
      <c r="H66" s="500">
        <f>SUM(H67:H68)</f>
        <v>0</v>
      </c>
      <c r="I66" s="356">
        <f>SUM(I67:I68)</f>
        <v>0</v>
      </c>
      <c r="J66" s="312">
        <f>SUM(J67:J68)</f>
        <v>0</v>
      </c>
    </row>
    <row r="67" spans="1:10" s="417" customFormat="1" ht="15.4" customHeight="1" x14ac:dyDescent="0.2">
      <c r="A67" s="286"/>
      <c r="B67" s="840"/>
      <c r="C67" s="232" t="s">
        <v>159</v>
      </c>
      <c r="D67" s="233" t="s">
        <v>63</v>
      </c>
      <c r="E67" s="234"/>
      <c r="F67" s="617" t="s">
        <v>357</v>
      </c>
      <c r="G67" s="257"/>
      <c r="H67" s="493"/>
      <c r="I67" s="257"/>
      <c r="J67" s="547">
        <f>SUM(H67:I67)</f>
        <v>0</v>
      </c>
    </row>
    <row r="68" spans="1:10" s="417" customFormat="1" ht="15.4" customHeight="1" thickBot="1" x14ac:dyDescent="0.25">
      <c r="A68" s="286"/>
      <c r="B68" s="842"/>
      <c r="C68" s="260" t="s">
        <v>159</v>
      </c>
      <c r="D68" s="363" t="s">
        <v>64</v>
      </c>
      <c r="E68" s="276"/>
      <c r="F68" s="618" t="s">
        <v>357</v>
      </c>
      <c r="G68" s="619"/>
      <c r="H68" s="557"/>
      <c r="I68" s="619"/>
      <c r="J68" s="547">
        <f>SUM(H68:I68)</f>
        <v>0</v>
      </c>
    </row>
    <row r="69" spans="1:10" s="40" customFormat="1" ht="16.5" customHeight="1" x14ac:dyDescent="0.2">
      <c r="A69" s="290">
        <v>2</v>
      </c>
      <c r="B69" s="368" t="s">
        <v>65</v>
      </c>
      <c r="C69" s="364"/>
      <c r="D69" s="364"/>
      <c r="E69" s="365"/>
      <c r="F69" s="366" t="s">
        <v>358</v>
      </c>
      <c r="G69" s="323">
        <f>SUM(G70:G71)</f>
        <v>0</v>
      </c>
      <c r="H69" s="762">
        <f>SUM(H70:H71)</f>
        <v>0</v>
      </c>
      <c r="I69" s="322">
        <f t="shared" ref="I69:J69" si="11">SUM(I70:I71)</f>
        <v>0</v>
      </c>
      <c r="J69" s="323">
        <f t="shared" si="11"/>
        <v>0</v>
      </c>
    </row>
    <row r="70" spans="1:10" s="417" customFormat="1" ht="15.4" customHeight="1" x14ac:dyDescent="0.2">
      <c r="A70" s="286"/>
      <c r="B70" s="282"/>
      <c r="C70" s="260" t="s">
        <v>159</v>
      </c>
      <c r="D70" s="363" t="s">
        <v>64</v>
      </c>
      <c r="E70" s="276"/>
      <c r="F70" s="618" t="s">
        <v>358</v>
      </c>
      <c r="G70" s="619"/>
      <c r="H70" s="557"/>
      <c r="I70" s="619"/>
      <c r="J70" s="554">
        <f>SUM(H70:I70)</f>
        <v>0</v>
      </c>
    </row>
    <row r="71" spans="1:10" s="417" customFormat="1" ht="15.4" customHeight="1" thickBot="1" x14ac:dyDescent="0.25">
      <c r="A71" s="286"/>
      <c r="B71" s="282"/>
      <c r="C71" s="260" t="s">
        <v>159</v>
      </c>
      <c r="D71" s="363" t="s">
        <v>329</v>
      </c>
      <c r="E71" s="276"/>
      <c r="F71" s="618" t="s">
        <v>358</v>
      </c>
      <c r="G71" s="559"/>
      <c r="H71" s="773"/>
      <c r="I71" s="559"/>
      <c r="J71" s="554">
        <f>SUM(H71:I71)</f>
        <v>0</v>
      </c>
    </row>
    <row r="72" spans="1:10" s="40" customFormat="1" ht="18" customHeight="1" thickBot="1" x14ac:dyDescent="0.25">
      <c r="A72" s="611" t="s">
        <v>231</v>
      </c>
      <c r="B72" s="613" t="s">
        <v>210</v>
      </c>
      <c r="C72" s="388"/>
      <c r="D72" s="388"/>
      <c r="E72" s="389"/>
      <c r="F72" s="385" t="s">
        <v>211</v>
      </c>
      <c r="G72" s="381">
        <f>G66+G69</f>
        <v>0</v>
      </c>
      <c r="H72" s="763">
        <f>H66+H69</f>
        <v>0</v>
      </c>
      <c r="I72" s="380">
        <f t="shared" ref="I72:J72" si="12">I66+I69</f>
        <v>0</v>
      </c>
      <c r="J72" s="381">
        <f t="shared" si="12"/>
        <v>0</v>
      </c>
    </row>
    <row r="73" spans="1:10" s="40" customFormat="1" ht="21.4" customHeight="1" thickBot="1" x14ac:dyDescent="0.25">
      <c r="A73" s="612" t="s">
        <v>98</v>
      </c>
      <c r="B73" s="474" t="s">
        <v>322</v>
      </c>
      <c r="C73" s="474"/>
      <c r="D73" s="474"/>
      <c r="E73" s="475"/>
      <c r="F73" s="476"/>
      <c r="G73" s="478">
        <f>G60+G65+G72</f>
        <v>0</v>
      </c>
      <c r="H73" s="770">
        <f>H60+H65+H72</f>
        <v>0</v>
      </c>
      <c r="I73" s="477">
        <f>I60+I65+I72</f>
        <v>0</v>
      </c>
      <c r="J73" s="478">
        <f>J60+J65+J72</f>
        <v>0</v>
      </c>
    </row>
    <row r="74" spans="1:10" s="227" customFormat="1" ht="24" customHeight="1" thickBot="1" x14ac:dyDescent="0.25">
      <c r="A74" s="436" t="s">
        <v>88</v>
      </c>
      <c r="B74" s="830" t="s">
        <v>66</v>
      </c>
      <c r="C74" s="830"/>
      <c r="D74" s="830"/>
      <c r="E74" s="831"/>
      <c r="F74" s="369"/>
      <c r="G74" s="371">
        <f>G54+G73</f>
        <v>1810</v>
      </c>
      <c r="H74" s="774">
        <f>H54+H73</f>
        <v>1566</v>
      </c>
      <c r="I74" s="370">
        <f>I54+I73</f>
        <v>442</v>
      </c>
      <c r="J74" s="371">
        <f>J54+J73</f>
        <v>2008</v>
      </c>
    </row>
    <row r="75" spans="1:10" s="40" customFormat="1" ht="15.75" customHeight="1" x14ac:dyDescent="0.2">
      <c r="A75" s="294">
        <v>1</v>
      </c>
      <c r="B75" s="372" t="s">
        <v>215</v>
      </c>
      <c r="C75" s="372"/>
      <c r="D75" s="372"/>
      <c r="E75" s="373"/>
      <c r="F75" s="324" t="s">
        <v>216</v>
      </c>
      <c r="G75" s="374"/>
      <c r="H75" s="775"/>
      <c r="I75" s="374"/>
      <c r="J75" s="312">
        <f>SUM(H75:I75)</f>
        <v>0</v>
      </c>
    </row>
    <row r="76" spans="1:10" s="40" customFormat="1" ht="15.75" customHeight="1" x14ac:dyDescent="0.2">
      <c r="A76" s="333">
        <v>2</v>
      </c>
      <c r="B76" s="375" t="s">
        <v>217</v>
      </c>
      <c r="C76" s="339"/>
      <c r="D76" s="339"/>
      <c r="E76" s="340"/>
      <c r="F76" s="325" t="s">
        <v>218</v>
      </c>
      <c r="G76" s="337"/>
      <c r="H76" s="501"/>
      <c r="I76" s="337"/>
      <c r="J76" s="337">
        <f>SUM(H76:I76)</f>
        <v>0</v>
      </c>
    </row>
    <row r="77" spans="1:10" s="40" customFormat="1" ht="15.75" customHeight="1" x14ac:dyDescent="0.2">
      <c r="A77" s="636">
        <v>3</v>
      </c>
      <c r="B77" s="375" t="s">
        <v>219</v>
      </c>
      <c r="C77" s="339"/>
      <c r="D77" s="339"/>
      <c r="E77" s="340"/>
      <c r="F77" s="325" t="s">
        <v>220</v>
      </c>
      <c r="G77" s="783">
        <v>27</v>
      </c>
      <c r="H77" s="776">
        <v>246</v>
      </c>
      <c r="I77" s="376"/>
      <c r="J77" s="337">
        <f t="shared" ref="J77:J78" si="13">SUM(H77:I77)</f>
        <v>246</v>
      </c>
    </row>
    <row r="78" spans="1:10" s="40" customFormat="1" ht="15.75" customHeight="1" thickBot="1" x14ac:dyDescent="0.25">
      <c r="A78" s="342">
        <v>4</v>
      </c>
      <c r="B78" s="843" t="s">
        <v>221</v>
      </c>
      <c r="C78" s="844"/>
      <c r="D78" s="844"/>
      <c r="E78" s="845"/>
      <c r="F78" s="327" t="s">
        <v>222</v>
      </c>
      <c r="G78" s="347"/>
      <c r="H78" s="771"/>
      <c r="I78" s="347"/>
      <c r="J78" s="347">
        <f t="shared" si="13"/>
        <v>0</v>
      </c>
    </row>
    <row r="79" spans="1:10" s="40" customFormat="1" ht="21.4" customHeight="1" thickBot="1" x14ac:dyDescent="0.25">
      <c r="A79" s="611" t="s">
        <v>87</v>
      </c>
      <c r="B79" s="378" t="s">
        <v>213</v>
      </c>
      <c r="C79" s="378"/>
      <c r="D79" s="378"/>
      <c r="E79" s="383"/>
      <c r="F79" s="385" t="s">
        <v>214</v>
      </c>
      <c r="G79" s="381">
        <f>SUM(G75:G78)</f>
        <v>27</v>
      </c>
      <c r="H79" s="763">
        <f>SUM(H75:H78)</f>
        <v>246</v>
      </c>
      <c r="I79" s="380">
        <f t="shared" ref="I79:J79" si="14">SUM(I75:I78)</f>
        <v>0</v>
      </c>
      <c r="J79" s="381">
        <f t="shared" si="14"/>
        <v>246</v>
      </c>
    </row>
    <row r="80" spans="1:10" s="40" customFormat="1" ht="21.4" customHeight="1" thickBot="1" x14ac:dyDescent="0.25">
      <c r="A80" s="611" t="s">
        <v>324</v>
      </c>
      <c r="B80" s="378" t="s">
        <v>334</v>
      </c>
      <c r="C80" s="378"/>
      <c r="D80" s="378"/>
      <c r="E80" s="383"/>
      <c r="F80" s="385" t="s">
        <v>40</v>
      </c>
      <c r="G80" s="381"/>
      <c r="H80" s="763"/>
      <c r="I80" s="380"/>
      <c r="J80" s="384">
        <f>SUM(H80:I80)</f>
        <v>0</v>
      </c>
    </row>
    <row r="81" spans="1:10" s="40" customFormat="1" ht="21.4" customHeight="1" thickBot="1" x14ac:dyDescent="0.25">
      <c r="A81" s="612" t="s">
        <v>42</v>
      </c>
      <c r="B81" s="474" t="s">
        <v>325</v>
      </c>
      <c r="C81" s="474"/>
      <c r="D81" s="474"/>
      <c r="E81" s="475"/>
      <c r="F81" s="476" t="s">
        <v>44</v>
      </c>
      <c r="G81" s="478">
        <f>SUM(G79:G80)</f>
        <v>27</v>
      </c>
      <c r="H81" s="770">
        <f>SUM(H79:H80)</f>
        <v>246</v>
      </c>
      <c r="I81" s="477">
        <f>SUM(I79:I80)</f>
        <v>0</v>
      </c>
      <c r="J81" s="478">
        <f>SUM(J79:J80)</f>
        <v>246</v>
      </c>
    </row>
    <row r="82" spans="1:10" s="227" customFormat="1" ht="21.4" customHeight="1" thickBot="1" x14ac:dyDescent="0.25">
      <c r="A82" s="436" t="s">
        <v>43</v>
      </c>
      <c r="B82" s="830" t="s">
        <v>41</v>
      </c>
      <c r="C82" s="830"/>
      <c r="D82" s="830"/>
      <c r="E82" s="831"/>
      <c r="F82" s="369"/>
      <c r="G82" s="371">
        <f>G74+G81</f>
        <v>1837</v>
      </c>
      <c r="H82" s="774">
        <f>H74+H81</f>
        <v>1812</v>
      </c>
      <c r="I82" s="370">
        <f>I74+I81</f>
        <v>442</v>
      </c>
      <c r="J82" s="371">
        <f>J74+J81</f>
        <v>2254</v>
      </c>
    </row>
    <row r="83" spans="1:10" s="14" customFormat="1" x14ac:dyDescent="0.2">
      <c r="A83" s="237"/>
      <c r="B83" s="237"/>
      <c r="C83" s="237"/>
      <c r="D83" s="237"/>
      <c r="E83" s="237"/>
      <c r="F83" s="237"/>
      <c r="G83" s="237"/>
      <c r="H83" s="259"/>
      <c r="I83" s="259"/>
      <c r="J83" s="259"/>
    </row>
    <row r="84" spans="1:10" s="14" customFormat="1" x14ac:dyDescent="0.2">
      <c r="A84" s="237"/>
      <c r="B84" s="237"/>
      <c r="C84" s="237"/>
      <c r="D84" s="237"/>
      <c r="E84" s="237"/>
      <c r="F84" s="237"/>
      <c r="G84" s="237"/>
      <c r="H84" s="259"/>
      <c r="I84" s="259"/>
      <c r="J84" s="259"/>
    </row>
    <row r="85" spans="1:10" s="14" customFormat="1" x14ac:dyDescent="0.2">
      <c r="A85" s="237"/>
      <c r="B85" s="237"/>
      <c r="C85" s="237"/>
      <c r="D85" s="237"/>
      <c r="E85" s="237"/>
      <c r="F85" s="237"/>
      <c r="G85" s="237"/>
      <c r="H85" s="259"/>
      <c r="I85" s="259"/>
      <c r="J85" s="259"/>
    </row>
    <row r="86" spans="1:10" s="14" customFormat="1" x14ac:dyDescent="0.2">
      <c r="A86" s="237"/>
      <c r="B86" s="237"/>
      <c r="C86" s="237"/>
      <c r="D86" s="237"/>
      <c r="E86" s="237"/>
      <c r="F86" s="237"/>
      <c r="G86" s="237"/>
      <c r="H86" s="259"/>
      <c r="I86" s="259"/>
      <c r="J86" s="259"/>
    </row>
    <row r="87" spans="1:10" s="14" customFormat="1" x14ac:dyDescent="0.2">
      <c r="A87" s="237"/>
      <c r="B87" s="237"/>
      <c r="C87" s="237"/>
      <c r="D87" s="237"/>
      <c r="E87" s="237"/>
      <c r="F87" s="237"/>
      <c r="G87" s="237"/>
      <c r="H87" s="259"/>
      <c r="I87" s="259"/>
      <c r="J87" s="259"/>
    </row>
    <row r="88" spans="1:10" s="14" customFormat="1" x14ac:dyDescent="0.2">
      <c r="A88" s="237"/>
      <c r="B88" s="237"/>
      <c r="C88" s="237"/>
      <c r="D88" s="237"/>
      <c r="E88" s="237"/>
      <c r="F88" s="237"/>
      <c r="G88" s="237"/>
      <c r="H88" s="259"/>
      <c r="I88" s="259"/>
      <c r="J88" s="259"/>
    </row>
    <row r="89" spans="1:10" s="14" customFormat="1" x14ac:dyDescent="0.2">
      <c r="A89" s="237"/>
      <c r="B89" s="237"/>
      <c r="C89" s="237"/>
      <c r="D89" s="237"/>
      <c r="E89" s="237"/>
      <c r="F89" s="237"/>
      <c r="G89" s="237"/>
      <c r="H89" s="259"/>
      <c r="I89" s="259"/>
      <c r="J89" s="259"/>
    </row>
    <row r="90" spans="1:10" s="14" customFormat="1" x14ac:dyDescent="0.2">
      <c r="A90" s="237"/>
      <c r="B90" s="237"/>
      <c r="C90" s="237"/>
      <c r="D90" s="237"/>
      <c r="E90" s="237"/>
      <c r="F90" s="237"/>
      <c r="G90" s="237"/>
      <c r="H90" s="259"/>
      <c r="I90" s="259"/>
      <c r="J90" s="259"/>
    </row>
    <row r="91" spans="1:10" s="14" customFormat="1" x14ac:dyDescent="0.2">
      <c r="A91" s="237"/>
      <c r="B91" s="237"/>
      <c r="C91" s="237"/>
      <c r="D91" s="237"/>
      <c r="E91" s="237"/>
      <c r="F91" s="237"/>
      <c r="G91" s="237"/>
      <c r="H91" s="254"/>
      <c r="I91" s="254"/>
      <c r="J91" s="254"/>
    </row>
    <row r="92" spans="1:10" s="14" customFormat="1" x14ac:dyDescent="0.2">
      <c r="A92" s="237"/>
      <c r="B92" s="237"/>
      <c r="C92" s="237"/>
      <c r="D92" s="237"/>
      <c r="E92" s="237"/>
      <c r="F92" s="237"/>
      <c r="G92" s="237"/>
      <c r="H92" s="254"/>
      <c r="I92" s="254"/>
      <c r="J92" s="254"/>
    </row>
    <row r="93" spans="1:10" s="14" customFormat="1" x14ac:dyDescent="0.2">
      <c r="A93" s="237"/>
      <c r="B93" s="237"/>
      <c r="C93" s="237"/>
      <c r="D93" s="237"/>
      <c r="E93" s="237"/>
      <c r="F93" s="237"/>
      <c r="G93" s="237"/>
      <c r="H93" s="254"/>
      <c r="I93" s="254"/>
      <c r="J93" s="254"/>
    </row>
    <row r="94" spans="1:10" s="14" customFormat="1" x14ac:dyDescent="0.2">
      <c r="A94" s="237"/>
      <c r="B94" s="237"/>
      <c r="C94" s="237"/>
      <c r="D94" s="237"/>
      <c r="E94" s="237"/>
      <c r="F94" s="237"/>
      <c r="G94" s="237"/>
      <c r="H94" s="254"/>
      <c r="I94" s="254"/>
      <c r="J94" s="254"/>
    </row>
    <row r="95" spans="1:10" s="14" customFormat="1" x14ac:dyDescent="0.2">
      <c r="A95" s="237"/>
      <c r="B95" s="237"/>
      <c r="C95" s="237"/>
      <c r="D95" s="237"/>
      <c r="E95" s="237"/>
      <c r="F95" s="237"/>
      <c r="G95" s="237"/>
      <c r="H95" s="254"/>
      <c r="I95" s="254"/>
      <c r="J95" s="254"/>
    </row>
    <row r="96" spans="1:10" s="14" customFormat="1" x14ac:dyDescent="0.2">
      <c r="A96" s="237"/>
      <c r="B96" s="237"/>
      <c r="C96" s="237"/>
      <c r="D96" s="237"/>
      <c r="E96" s="237"/>
      <c r="F96" s="237"/>
      <c r="G96" s="237"/>
      <c r="H96" s="254"/>
      <c r="I96" s="254"/>
      <c r="J96" s="254"/>
    </row>
    <row r="97" spans="1:10" s="14" customFormat="1" x14ac:dyDescent="0.2">
      <c r="A97" s="237"/>
      <c r="B97" s="237"/>
      <c r="C97" s="237"/>
      <c r="D97" s="237"/>
      <c r="E97" s="237"/>
      <c r="F97" s="237"/>
      <c r="G97" s="237"/>
      <c r="H97" s="254"/>
      <c r="I97" s="254"/>
      <c r="J97" s="254"/>
    </row>
    <row r="98" spans="1:10" s="14" customFormat="1" x14ac:dyDescent="0.2">
      <c r="A98" s="237"/>
      <c r="B98" s="237"/>
      <c r="C98" s="237"/>
      <c r="D98" s="237"/>
      <c r="E98" s="237"/>
      <c r="F98" s="237"/>
      <c r="G98" s="237"/>
      <c r="H98" s="254"/>
      <c r="I98" s="254"/>
      <c r="J98" s="254"/>
    </row>
    <row r="99" spans="1:10" s="14" customFormat="1" x14ac:dyDescent="0.2">
      <c r="A99" s="237"/>
      <c r="B99" s="237"/>
      <c r="C99" s="237"/>
      <c r="D99" s="237"/>
      <c r="E99" s="237"/>
      <c r="F99" s="237"/>
      <c r="G99" s="237"/>
      <c r="H99" s="254"/>
      <c r="I99" s="254"/>
      <c r="J99" s="254"/>
    </row>
    <row r="100" spans="1:10" s="14" customFormat="1" x14ac:dyDescent="0.2">
      <c r="A100" s="237"/>
      <c r="B100" s="237"/>
      <c r="C100" s="237"/>
      <c r="D100" s="237"/>
      <c r="E100" s="237"/>
      <c r="F100" s="237"/>
      <c r="G100" s="237"/>
      <c r="H100" s="254"/>
      <c r="I100" s="254"/>
      <c r="J100" s="254"/>
    </row>
    <row r="101" spans="1:10" s="14" customFormat="1" x14ac:dyDescent="0.2">
      <c r="A101" s="237"/>
      <c r="B101" s="237"/>
      <c r="C101" s="237"/>
      <c r="D101" s="237"/>
      <c r="E101" s="237"/>
      <c r="F101" s="237"/>
      <c r="G101" s="237"/>
      <c r="H101" s="254"/>
      <c r="I101" s="254"/>
      <c r="J101" s="254"/>
    </row>
    <row r="102" spans="1:10" s="14" customFormat="1" x14ac:dyDescent="0.2">
      <c r="A102" s="237"/>
      <c r="B102" s="237"/>
      <c r="C102" s="237"/>
      <c r="D102" s="237"/>
      <c r="E102" s="237"/>
      <c r="F102" s="237"/>
      <c r="G102" s="237"/>
      <c r="H102" s="254"/>
      <c r="I102" s="254"/>
      <c r="J102" s="254"/>
    </row>
    <row r="103" spans="1:10" s="14" customFormat="1" x14ac:dyDescent="0.2">
      <c r="A103" s="237"/>
      <c r="B103" s="237"/>
      <c r="C103" s="237"/>
      <c r="D103" s="237"/>
      <c r="E103" s="237"/>
      <c r="F103" s="237"/>
      <c r="G103" s="237"/>
      <c r="H103" s="254"/>
      <c r="I103" s="254"/>
      <c r="J103" s="254"/>
    </row>
    <row r="104" spans="1:10" s="14" customFormat="1" x14ac:dyDescent="0.2">
      <c r="A104" s="237"/>
      <c r="B104" s="237"/>
      <c r="C104" s="237"/>
      <c r="D104" s="237"/>
      <c r="E104" s="237"/>
      <c r="F104" s="237"/>
      <c r="G104" s="237"/>
      <c r="H104" s="254"/>
      <c r="I104" s="254"/>
      <c r="J104" s="254"/>
    </row>
    <row r="105" spans="1:10" s="14" customFormat="1" x14ac:dyDescent="0.2">
      <c r="A105" s="237"/>
      <c r="B105" s="237"/>
      <c r="C105" s="237"/>
      <c r="D105" s="237"/>
      <c r="E105" s="237"/>
      <c r="F105" s="237"/>
      <c r="G105" s="237"/>
      <c r="H105" s="254"/>
      <c r="I105" s="254"/>
      <c r="J105" s="254"/>
    </row>
    <row r="106" spans="1:10" s="14" customFormat="1" x14ac:dyDescent="0.2">
      <c r="A106" s="237"/>
      <c r="B106" s="237"/>
      <c r="C106" s="237"/>
      <c r="D106" s="237"/>
      <c r="E106" s="237"/>
      <c r="F106" s="237"/>
      <c r="G106" s="237"/>
      <c r="H106" s="254"/>
      <c r="I106" s="254"/>
      <c r="J106" s="254"/>
    </row>
    <row r="107" spans="1:10" s="14" customFormat="1" x14ac:dyDescent="0.2">
      <c r="A107" s="237"/>
      <c r="B107" s="237"/>
      <c r="C107" s="237"/>
      <c r="D107" s="237"/>
      <c r="E107" s="237"/>
      <c r="F107" s="237"/>
      <c r="G107" s="237"/>
      <c r="H107" s="254"/>
      <c r="I107" s="254"/>
      <c r="J107" s="254"/>
    </row>
    <row r="108" spans="1:10" s="14" customFormat="1" x14ac:dyDescent="0.2">
      <c r="A108" s="237"/>
      <c r="B108" s="237"/>
      <c r="C108" s="237"/>
      <c r="D108" s="237"/>
      <c r="E108" s="237"/>
      <c r="F108" s="237"/>
      <c r="G108" s="237"/>
      <c r="H108" s="254"/>
      <c r="I108" s="254"/>
      <c r="J108" s="254"/>
    </row>
    <row r="109" spans="1:10" s="14" customFormat="1" x14ac:dyDescent="0.2">
      <c r="A109" s="237"/>
      <c r="B109" s="237"/>
      <c r="C109" s="237"/>
      <c r="D109" s="237"/>
      <c r="E109" s="237"/>
      <c r="F109" s="237"/>
      <c r="G109" s="237"/>
      <c r="H109" s="254"/>
      <c r="I109" s="254"/>
      <c r="J109" s="254"/>
    </row>
    <row r="110" spans="1:10" s="14" customFormat="1" x14ac:dyDescent="0.2">
      <c r="A110" s="237"/>
      <c r="B110" s="237"/>
      <c r="C110" s="237"/>
      <c r="D110" s="237"/>
      <c r="E110" s="237"/>
      <c r="F110" s="237"/>
      <c r="G110" s="237"/>
      <c r="H110" s="254"/>
      <c r="I110" s="254"/>
      <c r="J110" s="254"/>
    </row>
    <row r="111" spans="1:10" s="14" customFormat="1" x14ac:dyDescent="0.2">
      <c r="A111" s="237"/>
      <c r="B111" s="237"/>
      <c r="C111" s="237"/>
      <c r="D111" s="237"/>
      <c r="E111" s="237"/>
      <c r="F111" s="237"/>
      <c r="G111" s="237"/>
      <c r="H111" s="254"/>
      <c r="I111" s="254"/>
      <c r="J111" s="254"/>
    </row>
    <row r="112" spans="1:10" s="14" customFormat="1" x14ac:dyDescent="0.2">
      <c r="A112" s="237"/>
      <c r="B112" s="237"/>
      <c r="C112" s="237"/>
      <c r="D112" s="237"/>
      <c r="E112" s="237"/>
      <c r="F112" s="237"/>
      <c r="G112" s="237"/>
      <c r="H112" s="254"/>
      <c r="I112" s="254"/>
      <c r="J112" s="254"/>
    </row>
    <row r="113" spans="1:10" s="14" customFormat="1" x14ac:dyDescent="0.2">
      <c r="A113" s="237"/>
      <c r="B113" s="237"/>
      <c r="C113" s="237"/>
      <c r="D113" s="237"/>
      <c r="E113" s="237"/>
      <c r="F113" s="237"/>
      <c r="G113" s="237"/>
      <c r="H113" s="254"/>
      <c r="I113" s="254"/>
      <c r="J113" s="254"/>
    </row>
    <row r="114" spans="1:10" s="14" customFormat="1" x14ac:dyDescent="0.2">
      <c r="A114" s="237"/>
      <c r="B114" s="237"/>
      <c r="C114" s="237"/>
      <c r="D114" s="237"/>
      <c r="E114" s="237"/>
      <c r="F114" s="237"/>
      <c r="G114" s="237"/>
      <c r="H114" s="254"/>
      <c r="I114" s="254"/>
      <c r="J114" s="254"/>
    </row>
    <row r="115" spans="1:10" s="14" customFormat="1" x14ac:dyDescent="0.2">
      <c r="A115" s="237"/>
      <c r="B115" s="237"/>
      <c r="C115" s="237"/>
      <c r="D115" s="237"/>
      <c r="E115" s="237"/>
      <c r="F115" s="237"/>
      <c r="G115" s="237"/>
      <c r="H115" s="254"/>
      <c r="I115" s="254"/>
      <c r="J115" s="254"/>
    </row>
    <row r="116" spans="1:10" s="14" customFormat="1" x14ac:dyDescent="0.2">
      <c r="A116" s="237"/>
      <c r="B116" s="237"/>
      <c r="C116" s="237"/>
      <c r="D116" s="237"/>
      <c r="E116" s="237"/>
      <c r="F116" s="237"/>
      <c r="G116" s="237"/>
      <c r="H116" s="254"/>
      <c r="I116" s="254"/>
      <c r="J116" s="254"/>
    </row>
    <row r="117" spans="1:10" s="14" customFormat="1" x14ac:dyDescent="0.2">
      <c r="A117" s="237"/>
      <c r="B117" s="237"/>
      <c r="C117" s="237"/>
      <c r="D117" s="237"/>
      <c r="E117" s="237"/>
      <c r="F117" s="237"/>
      <c r="G117" s="237"/>
      <c r="H117" s="254"/>
      <c r="I117" s="254"/>
      <c r="J117" s="254"/>
    </row>
    <row r="118" spans="1:10" s="14" customFormat="1" x14ac:dyDescent="0.2">
      <c r="A118" s="237"/>
      <c r="B118" s="237"/>
      <c r="C118" s="237"/>
      <c r="D118" s="237"/>
      <c r="E118" s="237"/>
      <c r="F118" s="237"/>
      <c r="G118" s="237"/>
      <c r="H118" s="254"/>
      <c r="I118" s="254"/>
      <c r="J118" s="254"/>
    </row>
    <row r="119" spans="1:10" s="14" customFormat="1" x14ac:dyDescent="0.2">
      <c r="A119" s="237"/>
      <c r="B119" s="237"/>
      <c r="C119" s="237"/>
      <c r="D119" s="237"/>
      <c r="E119" s="237"/>
      <c r="F119" s="237"/>
      <c r="G119" s="237"/>
      <c r="H119" s="254"/>
      <c r="I119" s="254"/>
      <c r="J119" s="254"/>
    </row>
    <row r="120" spans="1:10" s="14" customFormat="1" x14ac:dyDescent="0.2">
      <c r="A120" s="237"/>
      <c r="B120" s="237"/>
      <c r="C120" s="237"/>
      <c r="D120" s="237"/>
      <c r="E120" s="237"/>
      <c r="F120" s="237"/>
      <c r="G120" s="237"/>
      <c r="H120" s="254"/>
      <c r="I120" s="254"/>
      <c r="J120" s="254"/>
    </row>
    <row r="121" spans="1:10" s="14" customFormat="1" x14ac:dyDescent="0.2">
      <c r="A121" s="237"/>
      <c r="B121" s="237"/>
      <c r="C121" s="237"/>
      <c r="D121" s="237"/>
      <c r="E121" s="237"/>
      <c r="F121" s="237"/>
      <c r="G121" s="237"/>
      <c r="H121" s="254"/>
      <c r="I121" s="254"/>
      <c r="J121" s="254"/>
    </row>
    <row r="122" spans="1:10" s="14" customFormat="1" x14ac:dyDescent="0.2">
      <c r="A122" s="237"/>
      <c r="B122" s="237"/>
      <c r="C122" s="237"/>
      <c r="D122" s="237"/>
      <c r="E122" s="237"/>
      <c r="F122" s="237"/>
      <c r="G122" s="237"/>
      <c r="H122" s="254"/>
      <c r="I122" s="254"/>
      <c r="J122" s="254"/>
    </row>
    <row r="123" spans="1:10" s="14" customFormat="1" x14ac:dyDescent="0.2">
      <c r="A123" s="237"/>
      <c r="B123" s="237"/>
      <c r="C123" s="237"/>
      <c r="D123" s="237"/>
      <c r="E123" s="237"/>
      <c r="F123" s="237"/>
      <c r="G123" s="237"/>
      <c r="H123" s="254"/>
      <c r="I123" s="254"/>
      <c r="J123" s="254"/>
    </row>
    <row r="124" spans="1:10" s="14" customFormat="1" x14ac:dyDescent="0.2">
      <c r="A124" s="237"/>
      <c r="B124" s="237"/>
      <c r="C124" s="237"/>
      <c r="D124" s="237"/>
      <c r="E124" s="237"/>
      <c r="F124" s="237"/>
      <c r="G124" s="237"/>
      <c r="H124" s="254"/>
      <c r="I124" s="254"/>
      <c r="J124" s="254"/>
    </row>
    <row r="125" spans="1:10" s="14" customFormat="1" x14ac:dyDescent="0.2">
      <c r="A125" s="237"/>
      <c r="B125" s="237"/>
      <c r="C125" s="237"/>
      <c r="D125" s="237"/>
      <c r="E125" s="237"/>
      <c r="F125" s="237"/>
      <c r="G125" s="237"/>
      <c r="H125" s="254"/>
      <c r="I125" s="254"/>
      <c r="J125" s="254"/>
    </row>
    <row r="126" spans="1:10" s="14" customFormat="1" x14ac:dyDescent="0.2">
      <c r="A126" s="237"/>
      <c r="B126" s="237"/>
      <c r="C126" s="237"/>
      <c r="D126" s="237"/>
      <c r="E126" s="237"/>
      <c r="F126" s="237"/>
      <c r="G126" s="237"/>
      <c r="H126" s="254"/>
      <c r="I126" s="254"/>
      <c r="J126" s="254"/>
    </row>
  </sheetData>
  <mergeCells count="31"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06"/>
  <sheetViews>
    <sheetView showGridLines="0" tabSelected="1" zoomScaleNormal="100" workbookViewId="0">
      <pane xSplit="5" ySplit="8" topLeftCell="F61" activePane="bottomRight" state="frozen"/>
      <selection pane="topRight" activeCell="F1" sqref="F1"/>
      <selection pane="bottomLeft" activeCell="A9" sqref="A9"/>
      <selection pane="bottomRight" activeCell="P16" sqref="P16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93" customWidth="1"/>
  </cols>
  <sheetData>
    <row r="1" spans="1:10" ht="15.75" x14ac:dyDescent="0.25">
      <c r="A1" s="7"/>
      <c r="B1" s="7"/>
      <c r="I1" s="662" t="s">
        <v>378</v>
      </c>
    </row>
    <row r="2" spans="1:10" ht="15.75" x14ac:dyDescent="0.25">
      <c r="A2" s="7"/>
      <c r="B2" s="7"/>
      <c r="I2" s="662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53" t="s">
        <v>362</v>
      </c>
      <c r="B4" s="853"/>
      <c r="C4" s="853"/>
      <c r="D4" s="853"/>
      <c r="E4" s="853"/>
      <c r="F4" s="853"/>
      <c r="G4" s="853"/>
      <c r="H4" s="853"/>
      <c r="I4" s="853"/>
      <c r="J4" s="179"/>
    </row>
    <row r="5" spans="1:10" ht="18" x14ac:dyDescent="0.2">
      <c r="A5" s="861" t="s">
        <v>368</v>
      </c>
      <c r="B5" s="861"/>
      <c r="C5" s="861"/>
      <c r="D5" s="861"/>
      <c r="E5" s="861"/>
      <c r="F5" s="861"/>
      <c r="G5" s="861"/>
      <c r="H5" s="861"/>
      <c r="I5" s="861"/>
      <c r="J5" s="391"/>
    </row>
    <row r="6" spans="1:10" ht="21.4" customHeight="1" thickBot="1" x14ac:dyDescent="0.3">
      <c r="A6" s="8"/>
      <c r="B6" s="8"/>
      <c r="I6" s="392" t="s">
        <v>107</v>
      </c>
    </row>
    <row r="7" spans="1:10" ht="62.45" customHeight="1" thickBot="1" x14ac:dyDescent="0.25">
      <c r="A7" s="239" t="s">
        <v>223</v>
      </c>
      <c r="B7" s="902" t="s">
        <v>224</v>
      </c>
      <c r="C7" s="903"/>
      <c r="D7" s="904"/>
      <c r="E7" s="269" t="s">
        <v>137</v>
      </c>
      <c r="F7" s="789" t="s">
        <v>397</v>
      </c>
      <c r="G7" s="614" t="s">
        <v>376</v>
      </c>
      <c r="H7" s="615" t="s">
        <v>339</v>
      </c>
      <c r="I7" s="264" t="s">
        <v>377</v>
      </c>
    </row>
    <row r="8" spans="1:10" s="610" customFormat="1" ht="12.4" customHeight="1" thickBot="1" x14ac:dyDescent="0.25">
      <c r="A8" s="605">
        <v>1</v>
      </c>
      <c r="B8" s="907">
        <v>2</v>
      </c>
      <c r="C8" s="908"/>
      <c r="D8" s="909"/>
      <c r="E8" s="606">
        <v>3</v>
      </c>
      <c r="F8" s="777">
        <v>4</v>
      </c>
      <c r="G8" s="609">
        <v>5</v>
      </c>
      <c r="H8" s="607">
        <v>6</v>
      </c>
      <c r="I8" s="608">
        <v>7</v>
      </c>
    </row>
    <row r="9" spans="1:10" s="40" customFormat="1" ht="16.5" customHeight="1" thickBot="1" x14ac:dyDescent="0.25">
      <c r="A9" s="423" t="s">
        <v>72</v>
      </c>
      <c r="B9" s="424" t="s">
        <v>90</v>
      </c>
      <c r="C9" s="411"/>
      <c r="D9" s="425"/>
      <c r="E9" s="426" t="s">
        <v>254</v>
      </c>
      <c r="F9" s="792">
        <v>0</v>
      </c>
      <c r="G9" s="491">
        <f>'önállóan működő'!O11</f>
        <v>0</v>
      </c>
      <c r="H9" s="515">
        <f>'önállóan működő'!P11</f>
        <v>0</v>
      </c>
      <c r="I9" s="634">
        <f>'önállóan működő'!Q11</f>
        <v>0</v>
      </c>
    </row>
    <row r="10" spans="1:10" s="40" customFormat="1" ht="16.5" customHeight="1" thickBot="1" x14ac:dyDescent="0.25">
      <c r="A10" s="427" t="s">
        <v>79</v>
      </c>
      <c r="B10" s="905" t="s">
        <v>255</v>
      </c>
      <c r="C10" s="905"/>
      <c r="D10" s="905"/>
      <c r="E10" s="428" t="s">
        <v>256</v>
      </c>
      <c r="F10" s="793">
        <v>0</v>
      </c>
      <c r="G10" s="491">
        <f>'önállóan működő'!O12</f>
        <v>0</v>
      </c>
      <c r="H10" s="515">
        <f>'önállóan működő'!P12</f>
        <v>0</v>
      </c>
      <c r="I10" s="634">
        <f>'önállóan működő'!Q12</f>
        <v>0</v>
      </c>
    </row>
    <row r="11" spans="1:10" s="40" customFormat="1" ht="16.5" customHeight="1" thickBot="1" x14ac:dyDescent="0.25">
      <c r="A11" s="423" t="s">
        <v>82</v>
      </c>
      <c r="B11" s="849" t="s">
        <v>93</v>
      </c>
      <c r="C11" s="850"/>
      <c r="D11" s="888"/>
      <c r="E11" s="426" t="s">
        <v>257</v>
      </c>
      <c r="F11" s="515">
        <v>1591</v>
      </c>
      <c r="G11" s="491">
        <f>'önállóan működő'!O13</f>
        <v>1812</v>
      </c>
      <c r="H11" s="515">
        <f>'önállóan működő'!P13</f>
        <v>442</v>
      </c>
      <c r="I11" s="634">
        <f>'önállóan működő'!Q13</f>
        <v>2254</v>
      </c>
    </row>
    <row r="12" spans="1:10" s="128" customFormat="1" ht="16.5" customHeight="1" thickBot="1" x14ac:dyDescent="0.25">
      <c r="A12" s="423" t="s">
        <v>83</v>
      </c>
      <c r="B12" s="388" t="s">
        <v>110</v>
      </c>
      <c r="C12" s="429"/>
      <c r="D12" s="429"/>
      <c r="E12" s="426" t="s">
        <v>258</v>
      </c>
      <c r="F12" s="379"/>
      <c r="G12" s="491">
        <f>'önállóan működő'!O14</f>
        <v>0</v>
      </c>
      <c r="H12" s="515">
        <f>'önállóan működő'!P14</f>
        <v>0</v>
      </c>
      <c r="I12" s="515">
        <f>'önállóan működő'!Q14</f>
        <v>0</v>
      </c>
    </row>
    <row r="13" spans="1:10" s="40" customFormat="1" ht="16.5" customHeight="1" x14ac:dyDescent="0.2">
      <c r="A13" s="868"/>
      <c r="B13" s="330">
        <v>1</v>
      </c>
      <c r="C13" s="460" t="s">
        <v>260</v>
      </c>
      <c r="D13" s="460"/>
      <c r="E13" s="461" t="s">
        <v>261</v>
      </c>
      <c r="F13" s="788"/>
      <c r="G13" s="492"/>
      <c r="H13" s="558"/>
      <c r="I13" s="332">
        <f>SUM(G13:H13)</f>
        <v>0</v>
      </c>
    </row>
    <row r="14" spans="1:10" s="40" customFormat="1" ht="16.5" customHeight="1" x14ac:dyDescent="0.2">
      <c r="A14" s="869"/>
      <c r="B14" s="335">
        <v>2</v>
      </c>
      <c r="C14" s="338" t="s">
        <v>0</v>
      </c>
      <c r="D14" s="457"/>
      <c r="E14" s="341" t="s">
        <v>1</v>
      </c>
      <c r="F14" s="788"/>
      <c r="G14" s="492"/>
      <c r="H14" s="332"/>
      <c r="I14" s="258">
        <f t="shared" ref="I14:I15" si="0">SUM(G14:H14)</f>
        <v>0</v>
      </c>
    </row>
    <row r="15" spans="1:10" s="40" customFormat="1" ht="16.5" customHeight="1" x14ac:dyDescent="0.2">
      <c r="A15" s="869"/>
      <c r="B15" s="335">
        <v>3</v>
      </c>
      <c r="C15" s="338" t="s">
        <v>2</v>
      </c>
      <c r="D15" s="457"/>
      <c r="E15" s="341" t="s">
        <v>3</v>
      </c>
      <c r="F15" s="788"/>
      <c r="G15" s="492"/>
      <c r="H15" s="332"/>
      <c r="I15" s="620">
        <f t="shared" si="0"/>
        <v>0</v>
      </c>
    </row>
    <row r="16" spans="1:10" s="40" customFormat="1" ht="16.5" customHeight="1" x14ac:dyDescent="0.2">
      <c r="A16" s="869"/>
      <c r="B16" s="875">
        <v>4</v>
      </c>
      <c r="C16" s="338" t="s">
        <v>4</v>
      </c>
      <c r="D16" s="457"/>
      <c r="E16" s="341" t="s">
        <v>5</v>
      </c>
      <c r="F16" s="258">
        <f>SUM(F17:F19)</f>
        <v>0</v>
      </c>
      <c r="G16" s="458">
        <f>SUM(G17:G19)</f>
        <v>0</v>
      </c>
      <c r="H16" s="258">
        <f>SUM(H17:H19)</f>
        <v>0</v>
      </c>
      <c r="I16" s="258">
        <f>SUM(I17:I19)</f>
        <v>0</v>
      </c>
      <c r="J16" s="139"/>
    </row>
    <row r="17" spans="1:12" s="40" customFormat="1" ht="16.5" customHeight="1" x14ac:dyDescent="0.2">
      <c r="A17" s="869"/>
      <c r="B17" s="876"/>
      <c r="C17" s="415" t="s">
        <v>159</v>
      </c>
      <c r="D17" s="416" t="s">
        <v>304</v>
      </c>
      <c r="E17" s="234" t="str">
        <f>E16</f>
        <v>K506</v>
      </c>
      <c r="F17" s="257"/>
      <c r="G17" s="493"/>
      <c r="H17" s="257"/>
      <c r="I17" s="555">
        <f>SUM(G17:H17)</f>
        <v>0</v>
      </c>
    </row>
    <row r="18" spans="1:12" s="417" customFormat="1" ht="16.5" customHeight="1" x14ac:dyDescent="0.2">
      <c r="A18" s="869"/>
      <c r="B18" s="876"/>
      <c r="C18" s="415" t="s">
        <v>159</v>
      </c>
      <c r="D18" s="416" t="s">
        <v>359</v>
      </c>
      <c r="E18" s="234" t="str">
        <f>E16</f>
        <v>K506</v>
      </c>
      <c r="F18" s="257"/>
      <c r="G18" s="493"/>
      <c r="H18" s="257"/>
      <c r="I18" s="555">
        <f t="shared" ref="I18:I19" si="1">SUM(G18:H18)</f>
        <v>0</v>
      </c>
    </row>
    <row r="19" spans="1:12" s="417" customFormat="1" ht="16.5" customHeight="1" x14ac:dyDescent="0.2">
      <c r="A19" s="869"/>
      <c r="B19" s="877"/>
      <c r="C19" s="415" t="s">
        <v>159</v>
      </c>
      <c r="D19" s="416" t="s">
        <v>265</v>
      </c>
      <c r="E19" s="234" t="str">
        <f>E18</f>
        <v>K506</v>
      </c>
      <c r="F19" s="257"/>
      <c r="G19" s="493"/>
      <c r="H19" s="257"/>
      <c r="I19" s="555">
        <f t="shared" si="1"/>
        <v>0</v>
      </c>
    </row>
    <row r="20" spans="1:12" s="40" customFormat="1" ht="16.5" customHeight="1" x14ac:dyDescent="0.2">
      <c r="A20" s="869"/>
      <c r="B20" s="878">
        <v>5</v>
      </c>
      <c r="C20" s="338" t="s">
        <v>6</v>
      </c>
      <c r="D20" s="457"/>
      <c r="E20" s="341" t="s">
        <v>7</v>
      </c>
      <c r="F20" s="258">
        <f>SUM(F21:F25)</f>
        <v>0</v>
      </c>
      <c r="G20" s="458">
        <f>SUM(G21:G25)</f>
        <v>0</v>
      </c>
      <c r="H20" s="258">
        <f>SUM(H21:H25)</f>
        <v>0</v>
      </c>
      <c r="I20" s="258">
        <f>SUM(I21:I25)</f>
        <v>0</v>
      </c>
      <c r="J20" s="139"/>
    </row>
    <row r="21" spans="1:12" s="417" customFormat="1" ht="16.5" customHeight="1" x14ac:dyDescent="0.2">
      <c r="A21" s="869"/>
      <c r="B21" s="879"/>
      <c r="C21" s="415" t="s">
        <v>159</v>
      </c>
      <c r="D21" s="232" t="s">
        <v>266</v>
      </c>
      <c r="E21" s="234" t="str">
        <f>E20</f>
        <v>K508</v>
      </c>
      <c r="F21" s="257"/>
      <c r="G21" s="493"/>
      <c r="H21" s="257"/>
      <c r="I21" s="556">
        <f>SUM(G21:H21)</f>
        <v>0</v>
      </c>
    </row>
    <row r="22" spans="1:12" s="417" customFormat="1" ht="16.5" customHeight="1" x14ac:dyDescent="0.2">
      <c r="A22" s="869"/>
      <c r="B22" s="879"/>
      <c r="C22" s="415" t="s">
        <v>159</v>
      </c>
      <c r="D22" s="232" t="s">
        <v>267</v>
      </c>
      <c r="E22" s="234" t="str">
        <f>E21</f>
        <v>K508</v>
      </c>
      <c r="F22" s="257"/>
      <c r="G22" s="493"/>
      <c r="H22" s="257"/>
      <c r="I22" s="556">
        <f t="shared" ref="I22:I25" si="2">SUM(G22:H22)</f>
        <v>0</v>
      </c>
    </row>
    <row r="23" spans="1:12" s="417" customFormat="1" ht="16.5" customHeight="1" x14ac:dyDescent="0.2">
      <c r="A23" s="869"/>
      <c r="B23" s="879"/>
      <c r="C23" s="415" t="s">
        <v>159</v>
      </c>
      <c r="D23" s="232" t="s">
        <v>268</v>
      </c>
      <c r="E23" s="234" t="str">
        <f>E22</f>
        <v>K508</v>
      </c>
      <c r="F23" s="257"/>
      <c r="G23" s="493"/>
      <c r="H23" s="257"/>
      <c r="I23" s="556">
        <f t="shared" si="2"/>
        <v>0</v>
      </c>
    </row>
    <row r="24" spans="1:12" s="417" customFormat="1" ht="16.5" customHeight="1" x14ac:dyDescent="0.2">
      <c r="A24" s="869"/>
      <c r="B24" s="879"/>
      <c r="C24" s="415" t="s">
        <v>159</v>
      </c>
      <c r="D24" s="232" t="s">
        <v>269</v>
      </c>
      <c r="E24" s="234" t="str">
        <f>E23</f>
        <v>K508</v>
      </c>
      <c r="F24" s="257"/>
      <c r="G24" s="493"/>
      <c r="H24" s="257"/>
      <c r="I24" s="556">
        <f t="shared" si="2"/>
        <v>0</v>
      </c>
    </row>
    <row r="25" spans="1:12" s="417" customFormat="1" ht="16.5" customHeight="1" x14ac:dyDescent="0.2">
      <c r="A25" s="869"/>
      <c r="B25" s="880"/>
      <c r="C25" s="415" t="s">
        <v>159</v>
      </c>
      <c r="D25" s="232" t="s">
        <v>276</v>
      </c>
      <c r="E25" s="234" t="str">
        <f>E23</f>
        <v>K508</v>
      </c>
      <c r="F25" s="257"/>
      <c r="G25" s="493"/>
      <c r="H25" s="257"/>
      <c r="I25" s="556">
        <f t="shared" si="2"/>
        <v>0</v>
      </c>
    </row>
    <row r="26" spans="1:12" s="40" customFormat="1" ht="16.5" customHeight="1" x14ac:dyDescent="0.2">
      <c r="A26" s="869"/>
      <c r="B26" s="875">
        <v>6</v>
      </c>
      <c r="C26" s="338" t="s">
        <v>8</v>
      </c>
      <c r="D26" s="457"/>
      <c r="E26" s="341" t="s">
        <v>9</v>
      </c>
      <c r="F26" s="258">
        <f>SUM(F27:F31)</f>
        <v>0</v>
      </c>
      <c r="G26" s="458">
        <f>SUM(G27:G31)</f>
        <v>0</v>
      </c>
      <c r="H26" s="258">
        <f>SUM(H27:H31)</f>
        <v>0</v>
      </c>
      <c r="I26" s="507">
        <f>SUM(I27:I31)</f>
        <v>0</v>
      </c>
      <c r="J26" s="139"/>
      <c r="L26" s="139"/>
    </row>
    <row r="27" spans="1:12" s="417" customFormat="1" ht="16.5" customHeight="1" x14ac:dyDescent="0.2">
      <c r="A27" s="869"/>
      <c r="B27" s="876"/>
      <c r="C27" s="415" t="s">
        <v>159</v>
      </c>
      <c r="D27" s="232" t="s">
        <v>266</v>
      </c>
      <c r="E27" s="234" t="str">
        <f>E26</f>
        <v>K512</v>
      </c>
      <c r="F27" s="257"/>
      <c r="G27" s="493"/>
      <c r="H27" s="257"/>
      <c r="I27" s="556">
        <f>SUM(G27:H27)</f>
        <v>0</v>
      </c>
    </row>
    <row r="28" spans="1:12" s="417" customFormat="1" ht="16.5" customHeight="1" x14ac:dyDescent="0.2">
      <c r="A28" s="869"/>
      <c r="B28" s="876"/>
      <c r="C28" s="415" t="s">
        <v>159</v>
      </c>
      <c r="D28" s="232" t="s">
        <v>267</v>
      </c>
      <c r="E28" s="234" t="str">
        <f>E27</f>
        <v>K512</v>
      </c>
      <c r="F28" s="257"/>
      <c r="G28" s="493"/>
      <c r="H28" s="257"/>
      <c r="I28" s="556">
        <f t="shared" ref="I28:I34" si="3">SUM(G28:H28)</f>
        <v>0</v>
      </c>
    </row>
    <row r="29" spans="1:12" s="417" customFormat="1" ht="16.5" customHeight="1" x14ac:dyDescent="0.2">
      <c r="A29" s="869"/>
      <c r="B29" s="876"/>
      <c r="C29" s="415" t="s">
        <v>159</v>
      </c>
      <c r="D29" s="232" t="s">
        <v>268</v>
      </c>
      <c r="E29" s="234" t="str">
        <f>E28</f>
        <v>K512</v>
      </c>
      <c r="F29" s="257"/>
      <c r="G29" s="493"/>
      <c r="H29" s="257"/>
      <c r="I29" s="556">
        <f t="shared" si="3"/>
        <v>0</v>
      </c>
    </row>
    <row r="30" spans="1:12" s="417" customFormat="1" ht="16.5" customHeight="1" x14ac:dyDescent="0.2">
      <c r="A30" s="869"/>
      <c r="B30" s="876"/>
      <c r="C30" s="415" t="s">
        <v>159</v>
      </c>
      <c r="D30" s="232" t="s">
        <v>269</v>
      </c>
      <c r="E30" s="234" t="str">
        <f>E28</f>
        <v>K512</v>
      </c>
      <c r="F30" s="257"/>
      <c r="G30" s="493"/>
      <c r="H30" s="257"/>
      <c r="I30" s="556">
        <f t="shared" si="3"/>
        <v>0</v>
      </c>
    </row>
    <row r="31" spans="1:12" s="417" customFormat="1" ht="16.5" customHeight="1" x14ac:dyDescent="0.2">
      <c r="A31" s="869"/>
      <c r="B31" s="877"/>
      <c r="C31" s="415" t="s">
        <v>159</v>
      </c>
      <c r="D31" s="232" t="s">
        <v>276</v>
      </c>
      <c r="E31" s="234" t="str">
        <f>E29</f>
        <v>K512</v>
      </c>
      <c r="F31" s="257"/>
      <c r="G31" s="493"/>
      <c r="H31" s="257"/>
      <c r="I31" s="556">
        <f t="shared" si="3"/>
        <v>0</v>
      </c>
    </row>
    <row r="32" spans="1:12" s="40" customFormat="1" ht="16.5" customHeight="1" x14ac:dyDescent="0.2">
      <c r="A32" s="869"/>
      <c r="B32" s="875">
        <v>7</v>
      </c>
      <c r="C32" s="839" t="s">
        <v>52</v>
      </c>
      <c r="D32" s="906"/>
      <c r="E32" s="341" t="s">
        <v>360</v>
      </c>
      <c r="F32" s="456">
        <f>SUM(F33:F34)</f>
        <v>0</v>
      </c>
      <c r="G32" s="494">
        <f>SUM(G33:G34)</f>
        <v>0</v>
      </c>
      <c r="H32" s="456">
        <f>SUM(H33:H34)</f>
        <v>0</v>
      </c>
      <c r="I32" s="508">
        <f>SUM(I33:I34)</f>
        <v>0</v>
      </c>
    </row>
    <row r="33" spans="1:9" s="14" customFormat="1" ht="16.5" customHeight="1" x14ac:dyDescent="0.2">
      <c r="A33" s="869"/>
      <c r="B33" s="876"/>
      <c r="C33" s="415" t="s">
        <v>159</v>
      </c>
      <c r="D33" s="228" t="s">
        <v>10</v>
      </c>
      <c r="E33" s="410" t="s">
        <v>360</v>
      </c>
      <c r="F33" s="257"/>
      <c r="G33" s="493"/>
      <c r="H33" s="257"/>
      <c r="I33" s="556">
        <f t="shared" si="3"/>
        <v>0</v>
      </c>
    </row>
    <row r="34" spans="1:9" s="14" customFormat="1" ht="16.5" customHeight="1" thickBot="1" x14ac:dyDescent="0.25">
      <c r="A34" s="870"/>
      <c r="B34" s="881"/>
      <c r="C34" s="415" t="s">
        <v>159</v>
      </c>
      <c r="D34" s="242" t="s">
        <v>262</v>
      </c>
      <c r="E34" s="430" t="s">
        <v>360</v>
      </c>
      <c r="F34" s="619"/>
      <c r="G34" s="557"/>
      <c r="H34" s="559"/>
      <c r="I34" s="556">
        <f t="shared" si="3"/>
        <v>0</v>
      </c>
    </row>
    <row r="35" spans="1:9" s="128" customFormat="1" ht="18.75" customHeight="1" thickBot="1" x14ac:dyDescent="0.25">
      <c r="A35" s="423" t="s">
        <v>84</v>
      </c>
      <c r="B35" s="388" t="s">
        <v>109</v>
      </c>
      <c r="C35" s="429"/>
      <c r="D35" s="429"/>
      <c r="E35" s="426" t="s">
        <v>259</v>
      </c>
      <c r="F35" s="431">
        <f>F13+F14+F15+F16+F20+F26+F32</f>
        <v>0</v>
      </c>
      <c r="G35" s="784">
        <f>G13+G14+G15+G16+G20+G26+G32</f>
        <v>0</v>
      </c>
      <c r="H35" s="621">
        <f t="shared" ref="H35:I35" si="4">H13+H14+H15+H16+H20+H26+H32</f>
        <v>0</v>
      </c>
      <c r="I35" s="431">
        <f t="shared" si="4"/>
        <v>0</v>
      </c>
    </row>
    <row r="36" spans="1:9" s="128" customFormat="1" ht="21.4" customHeight="1" thickBot="1" x14ac:dyDescent="0.25">
      <c r="A36" s="486" t="s">
        <v>97</v>
      </c>
      <c r="B36" s="487" t="s">
        <v>319</v>
      </c>
      <c r="C36" s="488"/>
      <c r="D36" s="488"/>
      <c r="E36" s="489"/>
      <c r="F36" s="490">
        <f>F9+F10+F11+F12+F35</f>
        <v>1591</v>
      </c>
      <c r="G36" s="496">
        <f>G9+G10+G11+G12+G35</f>
        <v>1812</v>
      </c>
      <c r="H36" s="490">
        <f>H9+H10+H11+H12+H35</f>
        <v>442</v>
      </c>
      <c r="I36" s="509">
        <f>I9+I10+I11+I12+I35</f>
        <v>2254</v>
      </c>
    </row>
    <row r="37" spans="1:9" s="14" customFormat="1" ht="21.4" customHeight="1" thickBot="1" x14ac:dyDescent="0.25">
      <c r="A37" s="885" t="s">
        <v>270</v>
      </c>
      <c r="B37" s="886"/>
      <c r="C37" s="886"/>
      <c r="D37" s="886"/>
      <c r="E37" s="887"/>
      <c r="F37" s="419">
        <f>'bevétfő '!G54-'kiadfő '!F36</f>
        <v>219</v>
      </c>
      <c r="G37" s="418">
        <f>'bevétfő '!H54-'kiadfő '!G36</f>
        <v>-246</v>
      </c>
      <c r="H37" s="419">
        <f>'bevétfő '!I54-'kiadfő '!H36</f>
        <v>0</v>
      </c>
      <c r="I37" s="510">
        <f>'bevétfő '!J54-'kiadfő '!I36</f>
        <v>-246</v>
      </c>
    </row>
    <row r="38" spans="1:9" s="14" customFormat="1" ht="16.5" customHeight="1" x14ac:dyDescent="0.2">
      <c r="A38" s="866"/>
      <c r="B38" s="395" t="s">
        <v>54</v>
      </c>
      <c r="C38" s="897" t="s">
        <v>272</v>
      </c>
      <c r="D38" s="898"/>
      <c r="E38" s="234" t="s">
        <v>12</v>
      </c>
      <c r="F38" s="267"/>
      <c r="G38" s="495"/>
      <c r="H38" s="560"/>
      <c r="I38" s="560">
        <f t="shared" ref="I38:I39" si="5">SUM(G38:H38)</f>
        <v>0</v>
      </c>
    </row>
    <row r="39" spans="1:9" s="14" customFormat="1" ht="16.5" customHeight="1" thickBot="1" x14ac:dyDescent="0.25">
      <c r="A39" s="867"/>
      <c r="B39" s="420" t="s">
        <v>55</v>
      </c>
      <c r="C39" s="899" t="s">
        <v>273</v>
      </c>
      <c r="D39" s="900"/>
      <c r="E39" s="276" t="s">
        <v>12</v>
      </c>
      <c r="F39" s="268"/>
      <c r="G39" s="497"/>
      <c r="H39" s="561"/>
      <c r="I39" s="561">
        <f t="shared" si="5"/>
        <v>0</v>
      </c>
    </row>
    <row r="40" spans="1:9" s="40" customFormat="1" ht="16.5" customHeight="1" thickBot="1" x14ac:dyDescent="0.25">
      <c r="A40" s="423" t="s">
        <v>230</v>
      </c>
      <c r="B40" s="849" t="s">
        <v>11</v>
      </c>
      <c r="C40" s="850"/>
      <c r="D40" s="888"/>
      <c r="E40" s="426" t="s">
        <v>12</v>
      </c>
      <c r="F40" s="515">
        <f>SUM(F38:F39)</f>
        <v>0</v>
      </c>
      <c r="G40" s="491">
        <f>SUM(G38:G39)</f>
        <v>0</v>
      </c>
      <c r="H40" s="515">
        <f t="shared" ref="H40:I40" si="6">SUM(H38:H39)</f>
        <v>0</v>
      </c>
      <c r="I40" s="515">
        <f t="shared" si="6"/>
        <v>0</v>
      </c>
    </row>
    <row r="41" spans="1:9" s="14" customFormat="1" ht="16.5" customHeight="1" x14ac:dyDescent="0.2">
      <c r="A41" s="866"/>
      <c r="B41" s="432" t="s">
        <v>54</v>
      </c>
      <c r="C41" s="897" t="s">
        <v>274</v>
      </c>
      <c r="D41" s="898"/>
      <c r="E41" s="433" t="s">
        <v>14</v>
      </c>
      <c r="F41" s="560"/>
      <c r="G41" s="785"/>
      <c r="H41" s="560"/>
      <c r="I41" s="560">
        <f t="shared" ref="I41:I42" si="7">SUM(G41:H41)</f>
        <v>0</v>
      </c>
    </row>
    <row r="42" spans="1:9" s="14" customFormat="1" ht="16.5" customHeight="1" thickBot="1" x14ac:dyDescent="0.25">
      <c r="A42" s="867"/>
      <c r="B42" s="420" t="s">
        <v>55</v>
      </c>
      <c r="C42" s="899" t="s">
        <v>275</v>
      </c>
      <c r="D42" s="900"/>
      <c r="E42" s="276" t="s">
        <v>14</v>
      </c>
      <c r="F42" s="561"/>
      <c r="G42" s="786"/>
      <c r="H42" s="561"/>
      <c r="I42" s="561">
        <f t="shared" si="7"/>
        <v>0</v>
      </c>
    </row>
    <row r="43" spans="1:9" s="40" customFormat="1" ht="16.5" customHeight="1" thickBot="1" x14ac:dyDescent="0.25">
      <c r="A43" s="423" t="s">
        <v>231</v>
      </c>
      <c r="B43" s="849" t="s">
        <v>13</v>
      </c>
      <c r="C43" s="850"/>
      <c r="D43" s="888"/>
      <c r="E43" s="426" t="s">
        <v>14</v>
      </c>
      <c r="F43" s="515">
        <f>SUM(F41:F42)</f>
        <v>0</v>
      </c>
      <c r="G43" s="634">
        <f>SUM(G41:G42)</f>
        <v>0</v>
      </c>
      <c r="H43" s="491">
        <f t="shared" ref="H43:I43" si="8">SUM(H41:H42)</f>
        <v>0</v>
      </c>
      <c r="I43" s="515">
        <f t="shared" si="8"/>
        <v>0</v>
      </c>
    </row>
    <row r="44" spans="1:9" s="40" customFormat="1" ht="16.5" customHeight="1" x14ac:dyDescent="0.2">
      <c r="A44" s="889"/>
      <c r="B44" s="462">
        <v>1</v>
      </c>
      <c r="C44" s="338" t="s">
        <v>16</v>
      </c>
      <c r="D44" s="335"/>
      <c r="E44" s="341" t="s">
        <v>17</v>
      </c>
      <c r="F44" s="258"/>
      <c r="G44" s="458"/>
      <c r="H44" s="258"/>
      <c r="I44" s="313">
        <f>SUM(G44:H44)</f>
        <v>0</v>
      </c>
    </row>
    <row r="45" spans="1:9" s="40" customFormat="1" ht="16.5" customHeight="1" x14ac:dyDescent="0.2">
      <c r="A45" s="890"/>
      <c r="B45" s="462">
        <v>2</v>
      </c>
      <c r="C45" s="338" t="s">
        <v>18</v>
      </c>
      <c r="D45" s="335"/>
      <c r="E45" s="341" t="s">
        <v>19</v>
      </c>
      <c r="F45" s="258"/>
      <c r="G45" s="458"/>
      <c r="H45" s="258"/>
      <c r="I45" s="511">
        <f>SUM(G45:H45)</f>
        <v>0</v>
      </c>
    </row>
    <row r="46" spans="1:9" s="40" customFormat="1" ht="16.5" customHeight="1" x14ac:dyDescent="0.2">
      <c r="A46" s="890"/>
      <c r="B46" s="871">
        <v>3</v>
      </c>
      <c r="C46" s="338" t="s">
        <v>20</v>
      </c>
      <c r="D46" s="335"/>
      <c r="E46" s="341" t="s">
        <v>21</v>
      </c>
      <c r="F46" s="258">
        <f>SUM(F47:F49)</f>
        <v>0</v>
      </c>
      <c r="G46" s="458">
        <f>SUM(G47:G49)</f>
        <v>0</v>
      </c>
      <c r="H46" s="258">
        <f>SUM(H47:H49)</f>
        <v>0</v>
      </c>
      <c r="I46" s="507">
        <f>SUM(I47:I49)</f>
        <v>0</v>
      </c>
    </row>
    <row r="47" spans="1:9" s="417" customFormat="1" ht="16.5" customHeight="1" x14ac:dyDescent="0.2">
      <c r="A47" s="890"/>
      <c r="B47" s="872"/>
      <c r="C47" s="415" t="s">
        <v>159</v>
      </c>
      <c r="D47" s="416" t="s">
        <v>304</v>
      </c>
      <c r="E47" s="234" t="str">
        <f>E46</f>
        <v>K84</v>
      </c>
      <c r="F47" s="257"/>
      <c r="G47" s="493"/>
      <c r="H47" s="257"/>
      <c r="I47" s="556">
        <f t="shared" ref="I47:I61" si="9">SUM(G47:H47)</f>
        <v>0</v>
      </c>
    </row>
    <row r="48" spans="1:9" s="417" customFormat="1" ht="16.5" customHeight="1" x14ac:dyDescent="0.2">
      <c r="A48" s="890"/>
      <c r="B48" s="872"/>
      <c r="C48" s="415" t="s">
        <v>159</v>
      </c>
      <c r="D48" s="416" t="s">
        <v>265</v>
      </c>
      <c r="E48" s="234" t="str">
        <f>E46</f>
        <v>K84</v>
      </c>
      <c r="F48" s="257"/>
      <c r="G48" s="493"/>
      <c r="H48" s="257"/>
      <c r="I48" s="556">
        <f t="shared" si="9"/>
        <v>0</v>
      </c>
    </row>
    <row r="49" spans="1:9" s="417" customFormat="1" ht="16.5" customHeight="1" x14ac:dyDescent="0.2">
      <c r="A49" s="890"/>
      <c r="B49" s="874"/>
      <c r="C49" s="415" t="s">
        <v>159</v>
      </c>
      <c r="D49" s="416" t="s">
        <v>265</v>
      </c>
      <c r="E49" s="234" t="str">
        <f>E47</f>
        <v>K84</v>
      </c>
      <c r="F49" s="257"/>
      <c r="G49" s="493"/>
      <c r="H49" s="257"/>
      <c r="I49" s="556">
        <f t="shared" si="9"/>
        <v>0</v>
      </c>
    </row>
    <row r="50" spans="1:9" s="128" customFormat="1" ht="16.5" customHeight="1" x14ac:dyDescent="0.2">
      <c r="A50" s="890"/>
      <c r="B50" s="871">
        <v>4</v>
      </c>
      <c r="C50" s="338" t="s">
        <v>22</v>
      </c>
      <c r="D50" s="335"/>
      <c r="E50" s="341" t="s">
        <v>23</v>
      </c>
      <c r="F50" s="258">
        <f>SUM(F52:F55)</f>
        <v>0</v>
      </c>
      <c r="G50" s="458">
        <f>SUM(G52:G55)</f>
        <v>0</v>
      </c>
      <c r="H50" s="258">
        <f>SUM(H52:H55)</f>
        <v>0</v>
      </c>
      <c r="I50" s="507">
        <f>SUM(I52:I55)</f>
        <v>0</v>
      </c>
    </row>
    <row r="51" spans="1:9" s="417" customFormat="1" ht="16.5" customHeight="1" x14ac:dyDescent="0.2">
      <c r="A51" s="890"/>
      <c r="B51" s="872"/>
      <c r="C51" s="415" t="s">
        <v>159</v>
      </c>
      <c r="D51" s="232" t="s">
        <v>266</v>
      </c>
      <c r="E51" s="234" t="str">
        <f>E50</f>
        <v>K86</v>
      </c>
      <c r="F51" s="257"/>
      <c r="G51" s="493"/>
      <c r="H51" s="257"/>
      <c r="I51" s="556">
        <f t="shared" si="9"/>
        <v>0</v>
      </c>
    </row>
    <row r="52" spans="1:9" s="417" customFormat="1" ht="16.5" customHeight="1" x14ac:dyDescent="0.2">
      <c r="A52" s="890"/>
      <c r="B52" s="872"/>
      <c r="C52" s="415" t="s">
        <v>159</v>
      </c>
      <c r="D52" s="232" t="s">
        <v>267</v>
      </c>
      <c r="E52" s="234" t="str">
        <f>E51</f>
        <v>K86</v>
      </c>
      <c r="F52" s="257"/>
      <c r="G52" s="493"/>
      <c r="H52" s="257"/>
      <c r="I52" s="556">
        <f t="shared" si="9"/>
        <v>0</v>
      </c>
    </row>
    <row r="53" spans="1:9" s="417" customFormat="1" ht="16.5" customHeight="1" x14ac:dyDescent="0.2">
      <c r="A53" s="890"/>
      <c r="B53" s="872"/>
      <c r="C53" s="415" t="s">
        <v>159</v>
      </c>
      <c r="D53" s="232" t="s">
        <v>268</v>
      </c>
      <c r="E53" s="234" t="str">
        <f>E52</f>
        <v>K86</v>
      </c>
      <c r="F53" s="257"/>
      <c r="G53" s="493"/>
      <c r="H53" s="257"/>
      <c r="I53" s="556">
        <f t="shared" si="9"/>
        <v>0</v>
      </c>
    </row>
    <row r="54" spans="1:9" s="417" customFormat="1" ht="16.5" customHeight="1" x14ac:dyDescent="0.2">
      <c r="A54" s="890"/>
      <c r="B54" s="872"/>
      <c r="C54" s="415" t="s">
        <v>159</v>
      </c>
      <c r="D54" s="232" t="s">
        <v>269</v>
      </c>
      <c r="E54" s="234" t="str">
        <f>E53</f>
        <v>K86</v>
      </c>
      <c r="F54" s="257"/>
      <c r="G54" s="493"/>
      <c r="H54" s="257"/>
      <c r="I54" s="556">
        <f t="shared" si="9"/>
        <v>0</v>
      </c>
    </row>
    <row r="55" spans="1:9" s="417" customFormat="1" ht="16.5" customHeight="1" x14ac:dyDescent="0.2">
      <c r="A55" s="890"/>
      <c r="B55" s="874"/>
      <c r="C55" s="415" t="s">
        <v>159</v>
      </c>
      <c r="D55" s="232" t="s">
        <v>276</v>
      </c>
      <c r="E55" s="234" t="str">
        <f>E53</f>
        <v>K86</v>
      </c>
      <c r="F55" s="257"/>
      <c r="G55" s="493"/>
      <c r="H55" s="257"/>
      <c r="I55" s="556">
        <f t="shared" si="9"/>
        <v>0</v>
      </c>
    </row>
    <row r="56" spans="1:9" s="40" customFormat="1" ht="16.5" customHeight="1" x14ac:dyDescent="0.2">
      <c r="A56" s="890"/>
      <c r="B56" s="871">
        <v>5</v>
      </c>
      <c r="C56" s="343" t="s">
        <v>24</v>
      </c>
      <c r="D56" s="463"/>
      <c r="E56" s="464" t="s">
        <v>361</v>
      </c>
      <c r="F56" s="466">
        <f>SUM(F57:F61)</f>
        <v>0</v>
      </c>
      <c r="G56" s="465">
        <f>SUM(G57:G61)</f>
        <v>0</v>
      </c>
      <c r="H56" s="466">
        <f>SUM(H57:H61)</f>
        <v>0</v>
      </c>
      <c r="I56" s="258">
        <f>SUM(I57:I61)</f>
        <v>0</v>
      </c>
    </row>
    <row r="57" spans="1:9" s="417" customFormat="1" ht="16.5" customHeight="1" x14ac:dyDescent="0.2">
      <c r="A57" s="890"/>
      <c r="B57" s="872"/>
      <c r="C57" s="415" t="s">
        <v>159</v>
      </c>
      <c r="D57" s="232" t="s">
        <v>266</v>
      </c>
      <c r="E57" s="234" t="str">
        <f>E56</f>
        <v>K89</v>
      </c>
      <c r="F57" s="257"/>
      <c r="G57" s="493"/>
      <c r="H57" s="257"/>
      <c r="I57" s="556">
        <f t="shared" si="9"/>
        <v>0</v>
      </c>
    </row>
    <row r="58" spans="1:9" s="417" customFormat="1" ht="16.5" customHeight="1" x14ac:dyDescent="0.2">
      <c r="A58" s="890"/>
      <c r="B58" s="872"/>
      <c r="C58" s="415" t="s">
        <v>159</v>
      </c>
      <c r="D58" s="232" t="s">
        <v>267</v>
      </c>
      <c r="E58" s="234" t="str">
        <f>E57</f>
        <v>K89</v>
      </c>
      <c r="F58" s="257"/>
      <c r="G58" s="493"/>
      <c r="H58" s="257"/>
      <c r="I58" s="556">
        <f t="shared" si="9"/>
        <v>0</v>
      </c>
    </row>
    <row r="59" spans="1:9" s="417" customFormat="1" ht="16.5" customHeight="1" x14ac:dyDescent="0.2">
      <c r="A59" s="890"/>
      <c r="B59" s="872"/>
      <c r="C59" s="415" t="s">
        <v>159</v>
      </c>
      <c r="D59" s="232" t="s">
        <v>268</v>
      </c>
      <c r="E59" s="234" t="str">
        <f>E58</f>
        <v>K89</v>
      </c>
      <c r="F59" s="257"/>
      <c r="G59" s="493"/>
      <c r="H59" s="257"/>
      <c r="I59" s="556">
        <f t="shared" si="9"/>
        <v>0</v>
      </c>
    </row>
    <row r="60" spans="1:9" s="417" customFormat="1" ht="16.5" customHeight="1" x14ac:dyDescent="0.2">
      <c r="A60" s="890"/>
      <c r="B60" s="872"/>
      <c r="C60" s="415" t="s">
        <v>159</v>
      </c>
      <c r="D60" s="232" t="s">
        <v>269</v>
      </c>
      <c r="E60" s="234" t="str">
        <f>E59</f>
        <v>K89</v>
      </c>
      <c r="F60" s="257"/>
      <c r="G60" s="493"/>
      <c r="H60" s="257"/>
      <c r="I60" s="556">
        <f t="shared" si="9"/>
        <v>0</v>
      </c>
    </row>
    <row r="61" spans="1:9" s="417" customFormat="1" ht="16.5" customHeight="1" thickBot="1" x14ac:dyDescent="0.25">
      <c r="A61" s="893"/>
      <c r="B61" s="873"/>
      <c r="C61" s="415" t="s">
        <v>159</v>
      </c>
      <c r="D61" s="232" t="s">
        <v>276</v>
      </c>
      <c r="E61" s="234" t="str">
        <f>E59</f>
        <v>K89</v>
      </c>
      <c r="F61" s="516"/>
      <c r="G61" s="498"/>
      <c r="H61" s="516"/>
      <c r="I61" s="556">
        <f t="shared" si="9"/>
        <v>0</v>
      </c>
    </row>
    <row r="62" spans="1:9" s="128" customFormat="1" ht="17.100000000000001" customHeight="1" thickBot="1" x14ac:dyDescent="0.25">
      <c r="A62" s="451" t="s">
        <v>87</v>
      </c>
      <c r="B62" s="452" t="s">
        <v>111</v>
      </c>
      <c r="C62" s="453"/>
      <c r="D62" s="453"/>
      <c r="E62" s="454" t="s">
        <v>15</v>
      </c>
      <c r="F62" s="455">
        <f>F44+F45+F46+F50+F56</f>
        <v>0</v>
      </c>
      <c r="G62" s="787">
        <f>G44+G45+G46+G50+G56</f>
        <v>0</v>
      </c>
      <c r="H62" s="455">
        <f t="shared" ref="H62:I62" si="10">H44+H45+H46+H50+H56</f>
        <v>0</v>
      </c>
      <c r="I62" s="562">
        <f t="shared" si="10"/>
        <v>0</v>
      </c>
    </row>
    <row r="63" spans="1:9" s="227" customFormat="1" ht="21.4" customHeight="1" thickBot="1" x14ac:dyDescent="0.25">
      <c r="A63" s="480" t="s">
        <v>98</v>
      </c>
      <c r="B63" s="481" t="s">
        <v>320</v>
      </c>
      <c r="C63" s="481"/>
      <c r="D63" s="482"/>
      <c r="E63" s="483"/>
      <c r="F63" s="484">
        <f>F40+F43+F62</f>
        <v>0</v>
      </c>
      <c r="G63" s="499">
        <f>G40+G43+G62</f>
        <v>0</v>
      </c>
      <c r="H63" s="484">
        <f>H40+H43+H62</f>
        <v>0</v>
      </c>
      <c r="I63" s="512">
        <f>I40+I43+I62</f>
        <v>0</v>
      </c>
    </row>
    <row r="64" spans="1:9" s="14" customFormat="1" ht="21.95" customHeight="1" thickBot="1" x14ac:dyDescent="0.25">
      <c r="A64" s="885" t="s">
        <v>271</v>
      </c>
      <c r="B64" s="886"/>
      <c r="C64" s="886"/>
      <c r="D64" s="886"/>
      <c r="E64" s="887"/>
      <c r="F64" s="419">
        <f>'bevétfő '!G73-'kiadfő '!F63</f>
        <v>0</v>
      </c>
      <c r="G64" s="418">
        <f>'bevétfő '!H73-'kiadfő '!G63</f>
        <v>0</v>
      </c>
      <c r="H64" s="419">
        <f>'bevétfő '!I73-'kiadfő '!H63</f>
        <v>0</v>
      </c>
      <c r="I64" s="510">
        <f>'bevétfő '!J73-'kiadfő '!I63</f>
        <v>0</v>
      </c>
    </row>
    <row r="65" spans="1:9" s="128" customFormat="1" ht="21.4" customHeight="1" thickBot="1" x14ac:dyDescent="0.25">
      <c r="A65" s="434" t="s">
        <v>88</v>
      </c>
      <c r="B65" s="901" t="s">
        <v>277</v>
      </c>
      <c r="C65" s="830"/>
      <c r="D65" s="830"/>
      <c r="E65" s="831"/>
      <c r="F65" s="421">
        <f>F36+F63</f>
        <v>1591</v>
      </c>
      <c r="G65" s="435">
        <f>G36+G63</f>
        <v>1812</v>
      </c>
      <c r="H65" s="421">
        <f>H36+H63</f>
        <v>442</v>
      </c>
      <c r="I65" s="513">
        <f>I36+I63</f>
        <v>2254</v>
      </c>
    </row>
    <row r="66" spans="1:9" s="14" customFormat="1" ht="21.95" customHeight="1" thickBot="1" x14ac:dyDescent="0.25">
      <c r="A66" s="894" t="s">
        <v>340</v>
      </c>
      <c r="B66" s="895"/>
      <c r="C66" s="895"/>
      <c r="D66" s="895"/>
      <c r="E66" s="896"/>
      <c r="F66" s="419">
        <f>'bevétfő '!G74-'kiadfő '!F65</f>
        <v>219</v>
      </c>
      <c r="G66" s="510">
        <f>'bevétfő '!H74-'kiadfő '!G65</f>
        <v>-246</v>
      </c>
      <c r="H66" s="418">
        <f>'bevétfő '!I74-'kiadfő '!H65</f>
        <v>0</v>
      </c>
      <c r="I66" s="419">
        <f>'bevétfő '!J74-'kiadfő '!I65</f>
        <v>-246</v>
      </c>
    </row>
    <row r="67" spans="1:9" s="40" customFormat="1" ht="16.5" customHeight="1" x14ac:dyDescent="0.2">
      <c r="A67" s="889"/>
      <c r="B67" s="892">
        <v>1</v>
      </c>
      <c r="C67" s="468" t="s">
        <v>264</v>
      </c>
      <c r="D67" s="468"/>
      <c r="E67" s="469" t="s">
        <v>27</v>
      </c>
      <c r="F67" s="357">
        <f>SUM(F68:F70)</f>
        <v>0</v>
      </c>
      <c r="G67" s="500">
        <f>SUM(G68:G70)</f>
        <v>0</v>
      </c>
      <c r="H67" s="357">
        <f>SUM(H68:H70)</f>
        <v>0</v>
      </c>
      <c r="I67" s="511">
        <f>SUM(I68:I70)</f>
        <v>0</v>
      </c>
    </row>
    <row r="68" spans="1:9" s="14" customFormat="1" ht="16.5" customHeight="1" x14ac:dyDescent="0.2">
      <c r="A68" s="890"/>
      <c r="B68" s="876"/>
      <c r="C68" s="229" t="s">
        <v>75</v>
      </c>
      <c r="D68" s="228" t="s">
        <v>28</v>
      </c>
      <c r="E68" s="278" t="s">
        <v>29</v>
      </c>
      <c r="F68" s="267"/>
      <c r="G68" s="495"/>
      <c r="H68" s="267"/>
      <c r="I68" s="556">
        <f t="shared" ref="I68:I70" si="11">SUM(G68:H68)</f>
        <v>0</v>
      </c>
    </row>
    <row r="69" spans="1:9" s="14" customFormat="1" ht="16.5" customHeight="1" x14ac:dyDescent="0.2">
      <c r="A69" s="890"/>
      <c r="B69" s="876"/>
      <c r="C69" s="229" t="s">
        <v>76</v>
      </c>
      <c r="D69" s="228" t="s">
        <v>30</v>
      </c>
      <c r="E69" s="278" t="s">
        <v>31</v>
      </c>
      <c r="F69" s="267"/>
      <c r="G69" s="495"/>
      <c r="H69" s="267"/>
      <c r="I69" s="556">
        <f t="shared" si="11"/>
        <v>0</v>
      </c>
    </row>
    <row r="70" spans="1:9" s="128" customFormat="1" ht="16.5" customHeight="1" x14ac:dyDescent="0.2">
      <c r="A70" s="890"/>
      <c r="B70" s="877"/>
      <c r="C70" s="229" t="s">
        <v>77</v>
      </c>
      <c r="D70" s="450" t="s">
        <v>32</v>
      </c>
      <c r="E70" s="278" t="s">
        <v>33</v>
      </c>
      <c r="F70" s="267"/>
      <c r="G70" s="495"/>
      <c r="H70" s="267"/>
      <c r="I70" s="556">
        <f t="shared" si="11"/>
        <v>0</v>
      </c>
    </row>
    <row r="71" spans="1:9" s="40" customFormat="1" ht="16.5" customHeight="1" x14ac:dyDescent="0.2">
      <c r="A71" s="890"/>
      <c r="B71" s="467">
        <v>2</v>
      </c>
      <c r="C71" s="338" t="s">
        <v>34</v>
      </c>
      <c r="D71" s="339"/>
      <c r="E71" s="340" t="s">
        <v>35</v>
      </c>
      <c r="F71" s="337"/>
      <c r="G71" s="501"/>
      <c r="H71" s="337"/>
      <c r="I71" s="506">
        <f>SUM(G71:H71)</f>
        <v>0</v>
      </c>
    </row>
    <row r="72" spans="1:9" s="128" customFormat="1" ht="16.5" customHeight="1" x14ac:dyDescent="0.2">
      <c r="A72" s="891"/>
      <c r="B72" s="467">
        <v>3</v>
      </c>
      <c r="C72" s="338" t="s">
        <v>36</v>
      </c>
      <c r="D72" s="339"/>
      <c r="E72" s="340" t="s">
        <v>37</v>
      </c>
      <c r="F72" s="337"/>
      <c r="G72" s="501"/>
      <c r="H72" s="337"/>
      <c r="I72" s="506">
        <f>SUM(G72:H72)</f>
        <v>0</v>
      </c>
    </row>
    <row r="73" spans="1:9" s="40" customFormat="1" ht="16.5" customHeight="1" x14ac:dyDescent="0.2">
      <c r="A73" s="422" t="s">
        <v>99</v>
      </c>
      <c r="B73" s="396" t="s">
        <v>25</v>
      </c>
      <c r="C73" s="439"/>
      <c r="D73" s="439"/>
      <c r="E73" s="414" t="s">
        <v>26</v>
      </c>
      <c r="F73" s="440">
        <f>F67+F71+F72</f>
        <v>0</v>
      </c>
      <c r="G73" s="502">
        <f>G67+G71+G72</f>
        <v>0</v>
      </c>
      <c r="H73" s="440">
        <f>H67+H71+H72</f>
        <v>0</v>
      </c>
      <c r="I73" s="514">
        <f>I67+I71+I72</f>
        <v>0</v>
      </c>
    </row>
    <row r="74" spans="1:9" s="40" customFormat="1" ht="16.5" customHeight="1" thickBot="1" x14ac:dyDescent="0.25">
      <c r="A74" s="470" t="s">
        <v>241</v>
      </c>
      <c r="B74" s="882" t="s">
        <v>38</v>
      </c>
      <c r="C74" s="883"/>
      <c r="D74" s="884"/>
      <c r="E74" s="471" t="s">
        <v>39</v>
      </c>
      <c r="F74" s="517"/>
      <c r="G74" s="503"/>
      <c r="H74" s="517"/>
      <c r="I74" s="514">
        <f>SUM(G74:H74)</f>
        <v>0</v>
      </c>
    </row>
    <row r="75" spans="1:9" s="227" customFormat="1" ht="21.4" customHeight="1" thickBot="1" x14ac:dyDescent="0.25">
      <c r="A75" s="480" t="s">
        <v>42</v>
      </c>
      <c r="B75" s="485" t="s">
        <v>323</v>
      </c>
      <c r="C75" s="485"/>
      <c r="D75" s="482"/>
      <c r="E75" s="483"/>
      <c r="F75" s="479">
        <f>SUM(F73:F74)</f>
        <v>0</v>
      </c>
      <c r="G75" s="504">
        <f>SUM(G73:G74)</f>
        <v>0</v>
      </c>
      <c r="H75" s="479">
        <f t="shared" ref="H75:I75" si="12">SUM(H73:H74)</f>
        <v>0</v>
      </c>
      <c r="I75" s="479">
        <f t="shared" si="12"/>
        <v>0</v>
      </c>
    </row>
    <row r="76" spans="1:9" s="227" customFormat="1" ht="22.7" customHeight="1" thickBot="1" x14ac:dyDescent="0.25">
      <c r="A76" s="436" t="s">
        <v>43</v>
      </c>
      <c r="B76" s="830" t="s">
        <v>278</v>
      </c>
      <c r="C76" s="830"/>
      <c r="D76" s="830"/>
      <c r="E76" s="831"/>
      <c r="F76" s="563">
        <f>F65+F75</f>
        <v>1591</v>
      </c>
      <c r="G76" s="505">
        <f>G65+G75</f>
        <v>1812</v>
      </c>
      <c r="H76" s="563">
        <f t="shared" ref="H76:I76" si="13">H65+H75</f>
        <v>442</v>
      </c>
      <c r="I76" s="563">
        <f t="shared" si="13"/>
        <v>2254</v>
      </c>
    </row>
    <row r="77" spans="1:9" s="14" customFormat="1" x14ac:dyDescent="0.2">
      <c r="G77" s="394"/>
      <c r="H77" s="394"/>
      <c r="I77" s="394"/>
    </row>
    <row r="78" spans="1:9" s="14" customFormat="1" x14ac:dyDescent="0.2">
      <c r="G78" s="394"/>
      <c r="H78" s="394"/>
      <c r="I78" s="394"/>
    </row>
    <row r="79" spans="1:9" s="14" customFormat="1" x14ac:dyDescent="0.2">
      <c r="G79" s="394"/>
      <c r="H79" s="394"/>
      <c r="I79" s="394">
        <f>'bevétfő '!J82-'kiadfő '!I76</f>
        <v>0</v>
      </c>
    </row>
    <row r="80" spans="1:9" s="14" customFormat="1" x14ac:dyDescent="0.2">
      <c r="G80" s="394"/>
      <c r="H80" s="394"/>
      <c r="I80" s="394"/>
    </row>
    <row r="81" spans="7:9" s="14" customFormat="1" x14ac:dyDescent="0.2">
      <c r="G81" s="394"/>
      <c r="H81" s="394"/>
      <c r="I81" s="394"/>
    </row>
    <row r="82" spans="7:9" s="14" customFormat="1" x14ac:dyDescent="0.2">
      <c r="G82" s="394"/>
      <c r="H82" s="394"/>
      <c r="I82" s="394"/>
    </row>
    <row r="83" spans="7:9" s="14" customFormat="1" x14ac:dyDescent="0.2">
      <c r="G83" s="394"/>
      <c r="H83" s="394"/>
      <c r="I83" s="394"/>
    </row>
    <row r="84" spans="7:9" s="14" customFormat="1" x14ac:dyDescent="0.2">
      <c r="G84" s="394"/>
      <c r="H84" s="394"/>
      <c r="I84" s="394"/>
    </row>
    <row r="85" spans="7:9" s="14" customFormat="1" x14ac:dyDescent="0.2">
      <c r="G85" s="394"/>
      <c r="H85" s="394"/>
      <c r="I85" s="394"/>
    </row>
    <row r="86" spans="7:9" s="14" customFormat="1" x14ac:dyDescent="0.2">
      <c r="G86" s="394"/>
      <c r="H86" s="394"/>
      <c r="I86" s="394"/>
    </row>
    <row r="87" spans="7:9" s="14" customFormat="1" x14ac:dyDescent="0.2">
      <c r="G87" s="394"/>
      <c r="H87" s="394"/>
      <c r="I87" s="394"/>
    </row>
    <row r="88" spans="7:9" s="14" customFormat="1" x14ac:dyDescent="0.2">
      <c r="G88" s="394"/>
      <c r="H88" s="394"/>
      <c r="I88" s="394"/>
    </row>
    <row r="89" spans="7:9" s="14" customFormat="1" x14ac:dyDescent="0.2">
      <c r="G89" s="394"/>
      <c r="H89" s="394"/>
      <c r="I89" s="394"/>
    </row>
    <row r="90" spans="7:9" s="14" customFormat="1" x14ac:dyDescent="0.2">
      <c r="G90" s="394"/>
      <c r="H90" s="394"/>
      <c r="I90" s="394"/>
    </row>
    <row r="91" spans="7:9" s="14" customFormat="1" x14ac:dyDescent="0.2">
      <c r="G91" s="394"/>
      <c r="H91" s="394"/>
      <c r="I91" s="394"/>
    </row>
    <row r="92" spans="7:9" s="14" customFormat="1" x14ac:dyDescent="0.2">
      <c r="G92" s="394"/>
      <c r="H92" s="394"/>
      <c r="I92" s="394"/>
    </row>
    <row r="93" spans="7:9" s="14" customFormat="1" x14ac:dyDescent="0.2">
      <c r="G93" s="394"/>
      <c r="H93" s="394"/>
      <c r="I93" s="394"/>
    </row>
    <row r="94" spans="7:9" s="14" customFormat="1" x14ac:dyDescent="0.2">
      <c r="G94" s="394"/>
      <c r="H94" s="394"/>
      <c r="I94" s="394"/>
    </row>
    <row r="95" spans="7:9" s="14" customFormat="1" x14ac:dyDescent="0.2">
      <c r="G95" s="394"/>
      <c r="H95" s="394"/>
      <c r="I95" s="394"/>
    </row>
    <row r="96" spans="7:9" s="14" customFormat="1" x14ac:dyDescent="0.2">
      <c r="G96" s="394"/>
      <c r="H96" s="394"/>
      <c r="I96" s="394"/>
    </row>
    <row r="97" spans="1:9" s="14" customFormat="1" x14ac:dyDescent="0.2">
      <c r="G97" s="394"/>
      <c r="H97" s="394"/>
      <c r="I97" s="394"/>
    </row>
    <row r="98" spans="1:9" s="14" customFormat="1" x14ac:dyDescent="0.2">
      <c r="G98" s="394"/>
      <c r="H98" s="394"/>
      <c r="I98" s="394"/>
    </row>
    <row r="99" spans="1:9" s="14" customFormat="1" x14ac:dyDescent="0.2">
      <c r="G99" s="394"/>
      <c r="H99" s="394"/>
      <c r="I99" s="394"/>
    </row>
    <row r="100" spans="1:9" s="14" customFormat="1" x14ac:dyDescent="0.2">
      <c r="G100" s="394"/>
      <c r="H100" s="394"/>
      <c r="I100" s="394"/>
    </row>
    <row r="101" spans="1:9" s="14" customFormat="1" x14ac:dyDescent="0.2">
      <c r="G101" s="394"/>
      <c r="H101" s="394"/>
      <c r="I101" s="394"/>
    </row>
    <row r="102" spans="1:9" s="14" customFormat="1" x14ac:dyDescent="0.2">
      <c r="G102" s="394"/>
      <c r="H102" s="394"/>
      <c r="I102" s="394"/>
    </row>
    <row r="103" spans="1:9" s="14" customFormat="1" x14ac:dyDescent="0.2">
      <c r="G103" s="394"/>
      <c r="H103" s="394"/>
      <c r="I103" s="394"/>
    </row>
    <row r="104" spans="1:9" s="14" customFormat="1" x14ac:dyDescent="0.2">
      <c r="G104" s="394"/>
      <c r="H104" s="394"/>
      <c r="I104" s="394"/>
    </row>
    <row r="105" spans="1:9" s="14" customFormat="1" x14ac:dyDescent="0.2">
      <c r="G105" s="394"/>
      <c r="H105" s="394"/>
      <c r="I105" s="394"/>
    </row>
    <row r="106" spans="1:9" x14ac:dyDescent="0.2">
      <c r="A106" s="14"/>
      <c r="B106" s="14"/>
      <c r="C106" s="14"/>
    </row>
  </sheetData>
  <mergeCells count="32">
    <mergeCell ref="A4:I4"/>
    <mergeCell ref="A5:I5"/>
    <mergeCell ref="B7:D7"/>
    <mergeCell ref="B10:D10"/>
    <mergeCell ref="A37:E37"/>
    <mergeCell ref="B11:D11"/>
    <mergeCell ref="C32:D32"/>
    <mergeCell ref="B8:D8"/>
    <mergeCell ref="C38:D38"/>
    <mergeCell ref="C39:D39"/>
    <mergeCell ref="C41:D41"/>
    <mergeCell ref="C42:D42"/>
    <mergeCell ref="B65:E65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J47" sqref="J47"/>
    </sheetView>
  </sheetViews>
  <sheetFormatPr defaultRowHeight="12.75" x14ac:dyDescent="0.2"/>
  <cols>
    <col min="1" max="1" width="5.33203125" style="185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7"/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662" t="s">
        <v>379</v>
      </c>
    </row>
    <row r="2" spans="1:17" ht="12.75" customHeight="1" x14ac:dyDescent="0.2">
      <c r="A2" s="137"/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662" t="s">
        <v>342</v>
      </c>
    </row>
    <row r="3" spans="1:17" ht="11.1" customHeight="1" x14ac:dyDescent="0.2">
      <c r="A3" s="137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548"/>
    </row>
    <row r="4" spans="1:17" ht="20.25" x14ac:dyDescent="0.2">
      <c r="A4" s="910" t="s">
        <v>362</v>
      </c>
      <c r="B4" s="910"/>
      <c r="C4" s="910"/>
      <c r="D4" s="910"/>
      <c r="E4" s="910"/>
      <c r="F4" s="910"/>
      <c r="G4" s="910"/>
      <c r="H4" s="910"/>
      <c r="I4" s="910"/>
      <c r="J4" s="910"/>
      <c r="K4" s="910"/>
      <c r="L4" s="910"/>
      <c r="M4" s="910"/>
      <c r="N4" s="910"/>
      <c r="O4" s="910"/>
      <c r="P4" s="910"/>
      <c r="Q4" s="910"/>
    </row>
    <row r="5" spans="1:17" ht="18" x14ac:dyDescent="0.2">
      <c r="A5" s="549" t="s">
        <v>369</v>
      </c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</row>
    <row r="6" spans="1:17" ht="18.75" thickBot="1" x14ac:dyDescent="0.25">
      <c r="A6" s="549"/>
      <c r="B6" s="549"/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50" t="s">
        <v>107</v>
      </c>
    </row>
    <row r="7" spans="1:17" ht="27.4" customHeight="1" x14ac:dyDescent="0.2">
      <c r="A7" s="118" t="s">
        <v>100</v>
      </c>
      <c r="B7" s="13" t="s">
        <v>101</v>
      </c>
      <c r="C7" s="911" t="s">
        <v>363</v>
      </c>
      <c r="D7" s="912"/>
      <c r="E7" s="913"/>
      <c r="F7" s="911" t="s">
        <v>364</v>
      </c>
      <c r="G7" s="912"/>
      <c r="H7" s="913"/>
      <c r="I7" s="911" t="s">
        <v>365</v>
      </c>
      <c r="J7" s="912"/>
      <c r="K7" s="913"/>
      <c r="L7" s="911" t="s">
        <v>366</v>
      </c>
      <c r="M7" s="912"/>
      <c r="N7" s="913"/>
      <c r="O7" s="911" t="s">
        <v>347</v>
      </c>
      <c r="P7" s="912"/>
      <c r="Q7" s="913"/>
    </row>
    <row r="8" spans="1:17" ht="30.2" customHeight="1" thickBot="1" x14ac:dyDescent="0.25">
      <c r="A8" s="121" t="s">
        <v>102</v>
      </c>
      <c r="B8" s="3" t="s">
        <v>103</v>
      </c>
      <c r="C8" s="6" t="s">
        <v>335</v>
      </c>
      <c r="D8" s="5" t="s">
        <v>104</v>
      </c>
      <c r="E8" s="2" t="s">
        <v>377</v>
      </c>
      <c r="F8" s="6" t="s">
        <v>335</v>
      </c>
      <c r="G8" s="5" t="s">
        <v>104</v>
      </c>
      <c r="H8" s="2" t="s">
        <v>377</v>
      </c>
      <c r="I8" s="6" t="s">
        <v>335</v>
      </c>
      <c r="J8" s="5" t="s">
        <v>104</v>
      </c>
      <c r="K8" s="2" t="s">
        <v>377</v>
      </c>
      <c r="L8" s="6" t="s">
        <v>335</v>
      </c>
      <c r="M8" s="5" t="s">
        <v>104</v>
      </c>
      <c r="N8" s="2" t="s">
        <v>377</v>
      </c>
      <c r="O8" s="6" t="s">
        <v>335</v>
      </c>
      <c r="P8" s="5" t="s">
        <v>104</v>
      </c>
      <c r="Q8" s="2" t="s">
        <v>377</v>
      </c>
    </row>
    <row r="9" spans="1:17" s="11" customFormat="1" ht="12" thickBot="1" x14ac:dyDescent="0.2">
      <c r="A9" s="186">
        <v>1</v>
      </c>
      <c r="B9" s="10">
        <v>2</v>
      </c>
      <c r="C9" s="551">
        <v>3</v>
      </c>
      <c r="D9" s="552">
        <v>4</v>
      </c>
      <c r="E9" s="553">
        <v>5</v>
      </c>
      <c r="F9" s="551">
        <v>6</v>
      </c>
      <c r="G9" s="552">
        <v>7</v>
      </c>
      <c r="H9" s="553">
        <v>8</v>
      </c>
      <c r="I9" s="551">
        <v>9</v>
      </c>
      <c r="J9" s="552">
        <v>10</v>
      </c>
      <c r="K9" s="553">
        <v>11</v>
      </c>
      <c r="L9" s="551">
        <v>12</v>
      </c>
      <c r="M9" s="552">
        <v>13</v>
      </c>
      <c r="N9" s="553">
        <v>14</v>
      </c>
      <c r="O9" s="551">
        <v>15</v>
      </c>
      <c r="P9" s="552">
        <v>16</v>
      </c>
      <c r="Q9" s="553">
        <v>17</v>
      </c>
    </row>
    <row r="10" spans="1:17" ht="18.75" thickBot="1" x14ac:dyDescent="0.25">
      <c r="A10" s="180"/>
      <c r="B10" s="187" t="s">
        <v>105</v>
      </c>
      <c r="C10" s="182"/>
      <c r="D10" s="181"/>
      <c r="E10" s="188"/>
      <c r="F10" s="182"/>
      <c r="G10" s="181"/>
      <c r="H10" s="188"/>
      <c r="I10" s="182"/>
      <c r="J10" s="181"/>
      <c r="K10" s="188"/>
      <c r="L10" s="182"/>
      <c r="M10" s="181"/>
      <c r="N10" s="188"/>
      <c r="O10" s="182"/>
      <c r="P10" s="181"/>
      <c r="Q10" s="188"/>
    </row>
    <row r="11" spans="1:17" s="58" customFormat="1" ht="17.45" customHeight="1" thickBot="1" x14ac:dyDescent="0.25">
      <c r="A11" s="140">
        <v>1</v>
      </c>
      <c r="B11" s="138" t="s">
        <v>90</v>
      </c>
      <c r="C11" s="141"/>
      <c r="D11" s="141"/>
      <c r="E11" s="142">
        <f>SUM(C11:D11)</f>
        <v>0</v>
      </c>
      <c r="F11" s="141"/>
      <c r="G11" s="141"/>
      <c r="H11" s="142">
        <f>F11+G11</f>
        <v>0</v>
      </c>
      <c r="I11" s="141"/>
      <c r="J11" s="141"/>
      <c r="K11" s="142">
        <f>I11+J11</f>
        <v>0</v>
      </c>
      <c r="L11" s="141"/>
      <c r="M11" s="141"/>
      <c r="N11" s="142">
        <f>L11+M11</f>
        <v>0</v>
      </c>
      <c r="O11" s="141">
        <f>C11+F11+I11+L11</f>
        <v>0</v>
      </c>
      <c r="P11" s="141">
        <f>D11+G11+J11+M11</f>
        <v>0</v>
      </c>
      <c r="Q11" s="142">
        <f>SUM(O11:P11)</f>
        <v>0</v>
      </c>
    </row>
    <row r="12" spans="1:17" s="59" customFormat="1" ht="17.45" customHeight="1" thickBot="1" x14ac:dyDescent="0.25">
      <c r="A12" s="144">
        <v>2</v>
      </c>
      <c r="B12" s="149" t="s">
        <v>133</v>
      </c>
      <c r="C12" s="141"/>
      <c r="D12" s="141"/>
      <c r="E12" s="142">
        <f>SUM(C12:D12)</f>
        <v>0</v>
      </c>
      <c r="F12" s="141"/>
      <c r="G12" s="141"/>
      <c r="H12" s="142">
        <f>SUM(F12:G12)</f>
        <v>0</v>
      </c>
      <c r="I12" s="141"/>
      <c r="J12" s="141"/>
      <c r="K12" s="142">
        <f>SUM(I12:J12)</f>
        <v>0</v>
      </c>
      <c r="L12" s="141"/>
      <c r="M12" s="141"/>
      <c r="N12" s="142">
        <f>SUM(L12:M12)</f>
        <v>0</v>
      </c>
      <c r="O12" s="141">
        <f t="shared" ref="O12:O13" si="0">C12+F12+I12+L12</f>
        <v>0</v>
      </c>
      <c r="P12" s="141">
        <f t="shared" ref="P12:P13" si="1">D12+G12+J12+M12</f>
        <v>0</v>
      </c>
      <c r="Q12" s="142">
        <f t="shared" ref="Q12:Q16" si="2">SUM(O12:P12)</f>
        <v>0</v>
      </c>
    </row>
    <row r="13" spans="1:17" s="40" customFormat="1" ht="17.45" customHeight="1" thickBot="1" x14ac:dyDescent="0.25">
      <c r="A13" s="144">
        <v>3</v>
      </c>
      <c r="B13" s="138" t="s">
        <v>93</v>
      </c>
      <c r="C13" s="141">
        <v>520</v>
      </c>
      <c r="D13" s="141"/>
      <c r="E13" s="142">
        <v>520</v>
      </c>
      <c r="F13" s="141">
        <v>644</v>
      </c>
      <c r="G13" s="141">
        <v>438</v>
      </c>
      <c r="H13" s="142">
        <f>F13+G13</f>
        <v>1082</v>
      </c>
      <c r="I13" s="141">
        <v>48</v>
      </c>
      <c r="J13" s="141">
        <v>4</v>
      </c>
      <c r="K13" s="142">
        <f>I13+J13</f>
        <v>52</v>
      </c>
      <c r="L13" s="141">
        <v>600</v>
      </c>
      <c r="M13" s="141"/>
      <c r="N13" s="142">
        <f>L13+M13</f>
        <v>600</v>
      </c>
      <c r="O13" s="141">
        <f t="shared" si="0"/>
        <v>1812</v>
      </c>
      <c r="P13" s="141">
        <f t="shared" si="1"/>
        <v>442</v>
      </c>
      <c r="Q13" s="142">
        <f t="shared" si="2"/>
        <v>2254</v>
      </c>
    </row>
    <row r="14" spans="1:17" s="40" customFormat="1" ht="17.45" customHeight="1" thickBot="1" x14ac:dyDescent="0.25">
      <c r="A14" s="144">
        <v>4</v>
      </c>
      <c r="B14" s="138" t="s">
        <v>110</v>
      </c>
      <c r="C14" s="145"/>
      <c r="D14" s="143"/>
      <c r="E14" s="146">
        <f>SUM(C14:D14)</f>
        <v>0</v>
      </c>
      <c r="F14" s="145"/>
      <c r="G14" s="143"/>
      <c r="H14" s="146">
        <f>SUM(F14:G14)</f>
        <v>0</v>
      </c>
      <c r="I14" s="145"/>
      <c r="J14" s="143"/>
      <c r="K14" s="146">
        <f>SUM(I14:J14)</f>
        <v>0</v>
      </c>
      <c r="L14" s="145"/>
      <c r="M14" s="143"/>
      <c r="N14" s="146">
        <f>SUM(L14:M14)</f>
        <v>0</v>
      </c>
      <c r="O14" s="145">
        <f t="shared" ref="O14:O15" si="3">C14+F14+I14+L14</f>
        <v>0</v>
      </c>
      <c r="P14" s="143">
        <f t="shared" ref="P14:P16" si="4">D14+G14+J14+M14</f>
        <v>0</v>
      </c>
      <c r="Q14" s="146">
        <f t="shared" si="2"/>
        <v>0</v>
      </c>
    </row>
    <row r="15" spans="1:17" s="58" customFormat="1" ht="17.45" customHeight="1" x14ac:dyDescent="0.2">
      <c r="A15" s="44" t="s">
        <v>75</v>
      </c>
      <c r="B15" s="34" t="s">
        <v>281</v>
      </c>
      <c r="C15" s="117"/>
      <c r="D15" s="116"/>
      <c r="E15" s="120">
        <f>C15+D15</f>
        <v>0</v>
      </c>
      <c r="F15" s="117"/>
      <c r="G15" s="116"/>
      <c r="H15" s="120">
        <f>F15+G15</f>
        <v>0</v>
      </c>
      <c r="I15" s="117"/>
      <c r="J15" s="116"/>
      <c r="K15" s="120">
        <f>I15+J15</f>
        <v>0</v>
      </c>
      <c r="L15" s="117"/>
      <c r="M15" s="116"/>
      <c r="N15" s="120">
        <f>L15+M15</f>
        <v>0</v>
      </c>
      <c r="O15" s="117">
        <f t="shared" si="3"/>
        <v>0</v>
      </c>
      <c r="P15" s="116">
        <f t="shared" si="4"/>
        <v>0</v>
      </c>
      <c r="Q15" s="120">
        <f t="shared" si="2"/>
        <v>0</v>
      </c>
    </row>
    <row r="16" spans="1:17" s="58" customFormat="1" ht="17.45" customHeight="1" x14ac:dyDescent="0.2">
      <c r="A16" s="41" t="s">
        <v>76</v>
      </c>
      <c r="B16" s="37" t="s">
        <v>282</v>
      </c>
      <c r="C16" s="32"/>
      <c r="D16" s="25"/>
      <c r="E16" s="120">
        <f>C16+D16</f>
        <v>0</v>
      </c>
      <c r="F16" s="32"/>
      <c r="G16" s="25"/>
      <c r="H16" s="120">
        <f>F16+G16</f>
        <v>0</v>
      </c>
      <c r="I16" s="32"/>
      <c r="J16" s="25"/>
      <c r="K16" s="120">
        <f>I16+J16</f>
        <v>0</v>
      </c>
      <c r="L16" s="32"/>
      <c r="M16" s="25"/>
      <c r="N16" s="120">
        <f>L16+M16</f>
        <v>0</v>
      </c>
      <c r="O16" s="32">
        <f>C16+F16+I16+L16</f>
        <v>0</v>
      </c>
      <c r="P16" s="25">
        <f t="shared" si="4"/>
        <v>0</v>
      </c>
      <c r="Q16" s="120">
        <f t="shared" si="2"/>
        <v>0</v>
      </c>
    </row>
    <row r="17" spans="1:17" s="58" customFormat="1" ht="17.45" customHeight="1" x14ac:dyDescent="0.2">
      <c r="A17" s="41" t="s">
        <v>77</v>
      </c>
      <c r="B17" s="37" t="s">
        <v>283</v>
      </c>
      <c r="C17" s="32"/>
      <c r="D17" s="25"/>
      <c r="E17" s="120">
        <f t="shared" ref="E17:E22" si="5">C17+D17</f>
        <v>0</v>
      </c>
      <c r="F17" s="32"/>
      <c r="G17" s="25"/>
      <c r="H17" s="120">
        <f t="shared" ref="H17:H22" si="6">F17+G17</f>
        <v>0</v>
      </c>
      <c r="I17" s="32"/>
      <c r="J17" s="25"/>
      <c r="K17" s="120">
        <f t="shared" ref="K17:K22" si="7">I17+J17</f>
        <v>0</v>
      </c>
      <c r="L17" s="32"/>
      <c r="M17" s="25"/>
      <c r="N17" s="120">
        <f t="shared" ref="N17:N22" si="8">L17+M17</f>
        <v>0</v>
      </c>
      <c r="O17" s="32">
        <f t="shared" ref="O17:O22" si="9">C17+F17+I17+L17</f>
        <v>0</v>
      </c>
      <c r="P17" s="25">
        <f t="shared" ref="P17:P22" si="10">D17+G17+J17+M17</f>
        <v>0</v>
      </c>
      <c r="Q17" s="120">
        <f t="shared" ref="Q17:Q22" si="11">SUM(O17:P17)</f>
        <v>0</v>
      </c>
    </row>
    <row r="18" spans="1:17" s="58" customFormat="1" ht="17.45" customHeight="1" x14ac:dyDescent="0.2">
      <c r="A18" s="41" t="s">
        <v>78</v>
      </c>
      <c r="B18" s="35" t="s">
        <v>284</v>
      </c>
      <c r="C18" s="32"/>
      <c r="D18" s="25"/>
      <c r="E18" s="120">
        <f t="shared" si="5"/>
        <v>0</v>
      </c>
      <c r="F18" s="32"/>
      <c r="G18" s="25"/>
      <c r="H18" s="120">
        <f t="shared" si="6"/>
        <v>0</v>
      </c>
      <c r="I18" s="32"/>
      <c r="J18" s="25"/>
      <c r="K18" s="120">
        <f t="shared" si="7"/>
        <v>0</v>
      </c>
      <c r="L18" s="32"/>
      <c r="M18" s="25"/>
      <c r="N18" s="120">
        <f t="shared" si="8"/>
        <v>0</v>
      </c>
      <c r="O18" s="32">
        <f t="shared" si="9"/>
        <v>0</v>
      </c>
      <c r="P18" s="25">
        <f t="shared" si="10"/>
        <v>0</v>
      </c>
      <c r="Q18" s="120">
        <f t="shared" si="11"/>
        <v>0</v>
      </c>
    </row>
    <row r="19" spans="1:17" s="58" customFormat="1" ht="17.45" customHeight="1" x14ac:dyDescent="0.2">
      <c r="A19" s="36" t="s">
        <v>125</v>
      </c>
      <c r="B19" s="37" t="s">
        <v>285</v>
      </c>
      <c r="C19" s="30"/>
      <c r="D19" s="25"/>
      <c r="E19" s="120">
        <f>C19+D19</f>
        <v>0</v>
      </c>
      <c r="F19" s="30"/>
      <c r="G19" s="25"/>
      <c r="H19" s="120">
        <f>F19+G19</f>
        <v>0</v>
      </c>
      <c r="I19" s="30"/>
      <c r="J19" s="25"/>
      <c r="K19" s="120">
        <f>I19+J19</f>
        <v>0</v>
      </c>
      <c r="L19" s="30"/>
      <c r="M19" s="25"/>
      <c r="N19" s="120">
        <f>L19+M19</f>
        <v>0</v>
      </c>
      <c r="O19" s="30">
        <f t="shared" si="9"/>
        <v>0</v>
      </c>
      <c r="P19" s="25">
        <f t="shared" si="10"/>
        <v>0</v>
      </c>
      <c r="Q19" s="120">
        <f>SUM(O19:P19)</f>
        <v>0</v>
      </c>
    </row>
    <row r="20" spans="1:17" s="58" customFormat="1" ht="17.45" customHeight="1" x14ac:dyDescent="0.2">
      <c r="A20" s="36" t="s">
        <v>244</v>
      </c>
      <c r="B20" s="37" t="s">
        <v>286</v>
      </c>
      <c r="C20" s="30"/>
      <c r="D20" s="25"/>
      <c r="E20" s="120">
        <f t="shared" si="5"/>
        <v>0</v>
      </c>
      <c r="F20" s="30"/>
      <c r="G20" s="25"/>
      <c r="H20" s="120">
        <f t="shared" si="6"/>
        <v>0</v>
      </c>
      <c r="I20" s="30"/>
      <c r="J20" s="25"/>
      <c r="K20" s="120">
        <f t="shared" si="7"/>
        <v>0</v>
      </c>
      <c r="L20" s="30"/>
      <c r="M20" s="25"/>
      <c r="N20" s="120">
        <f t="shared" si="8"/>
        <v>0</v>
      </c>
      <c r="O20" s="30">
        <f t="shared" si="9"/>
        <v>0</v>
      </c>
      <c r="P20" s="25">
        <f t="shared" si="10"/>
        <v>0</v>
      </c>
      <c r="Q20" s="120">
        <f t="shared" si="11"/>
        <v>0</v>
      </c>
    </row>
    <row r="21" spans="1:17" s="58" customFormat="1" ht="17.45" customHeight="1" x14ac:dyDescent="0.2">
      <c r="A21" s="36" t="s">
        <v>245</v>
      </c>
      <c r="B21" s="35" t="s">
        <v>287</v>
      </c>
      <c r="C21" s="30"/>
      <c r="D21" s="25"/>
      <c r="E21" s="120">
        <f t="shared" si="5"/>
        <v>0</v>
      </c>
      <c r="F21" s="30"/>
      <c r="G21" s="25"/>
      <c r="H21" s="120">
        <f t="shared" si="6"/>
        <v>0</v>
      </c>
      <c r="I21" s="30"/>
      <c r="J21" s="25"/>
      <c r="K21" s="120">
        <f t="shared" si="7"/>
        <v>0</v>
      </c>
      <c r="L21" s="30"/>
      <c r="M21" s="25"/>
      <c r="N21" s="120">
        <f t="shared" si="8"/>
        <v>0</v>
      </c>
      <c r="O21" s="30">
        <f t="shared" si="9"/>
        <v>0</v>
      </c>
      <c r="P21" s="25">
        <f t="shared" si="10"/>
        <v>0</v>
      </c>
      <c r="Q21" s="120">
        <f t="shared" si="11"/>
        <v>0</v>
      </c>
    </row>
    <row r="22" spans="1:17" s="58" customFormat="1" ht="15.4" customHeight="1" thickBot="1" x14ac:dyDescent="0.25">
      <c r="A22" s="3" t="s">
        <v>56</v>
      </c>
      <c r="B22" s="152" t="s">
        <v>288</v>
      </c>
      <c r="C22" s="38"/>
      <c r="D22" s="39"/>
      <c r="E22" s="120">
        <f t="shared" si="5"/>
        <v>0</v>
      </c>
      <c r="F22" s="38"/>
      <c r="G22" s="39"/>
      <c r="H22" s="120">
        <f t="shared" si="6"/>
        <v>0</v>
      </c>
      <c r="I22" s="38"/>
      <c r="J22" s="39"/>
      <c r="K22" s="120">
        <f t="shared" si="7"/>
        <v>0</v>
      </c>
      <c r="L22" s="38"/>
      <c r="M22" s="39"/>
      <c r="N22" s="120">
        <f t="shared" si="8"/>
        <v>0</v>
      </c>
      <c r="O22" s="38">
        <f t="shared" si="9"/>
        <v>0</v>
      </c>
      <c r="P22" s="39">
        <f t="shared" si="10"/>
        <v>0</v>
      </c>
      <c r="Q22" s="120">
        <f t="shared" si="11"/>
        <v>0</v>
      </c>
    </row>
    <row r="23" spans="1:17" s="40" customFormat="1" ht="17.45" customHeight="1" thickBot="1" x14ac:dyDescent="0.25">
      <c r="A23" s="144">
        <v>5</v>
      </c>
      <c r="B23" s="138" t="s">
        <v>109</v>
      </c>
      <c r="C23" s="145">
        <f t="shared" ref="C23:Q23" si="12">SUM(C15:C22)</f>
        <v>0</v>
      </c>
      <c r="D23" s="143">
        <f t="shared" si="12"/>
        <v>0</v>
      </c>
      <c r="E23" s="146">
        <f t="shared" si="12"/>
        <v>0</v>
      </c>
      <c r="F23" s="145">
        <f t="shared" si="12"/>
        <v>0</v>
      </c>
      <c r="G23" s="143">
        <f t="shared" si="12"/>
        <v>0</v>
      </c>
      <c r="H23" s="146">
        <f t="shared" si="12"/>
        <v>0</v>
      </c>
      <c r="I23" s="145">
        <f t="shared" si="12"/>
        <v>0</v>
      </c>
      <c r="J23" s="143">
        <f t="shared" si="12"/>
        <v>0</v>
      </c>
      <c r="K23" s="146">
        <f t="shared" si="12"/>
        <v>0</v>
      </c>
      <c r="L23" s="145">
        <f t="shared" si="12"/>
        <v>0</v>
      </c>
      <c r="M23" s="143">
        <f t="shared" si="12"/>
        <v>0</v>
      </c>
      <c r="N23" s="146">
        <f t="shared" si="12"/>
        <v>0</v>
      </c>
      <c r="O23" s="145">
        <f t="shared" si="12"/>
        <v>0</v>
      </c>
      <c r="P23" s="143">
        <f t="shared" si="12"/>
        <v>0</v>
      </c>
      <c r="Q23" s="146">
        <f t="shared" si="12"/>
        <v>0</v>
      </c>
    </row>
    <row r="24" spans="1:17" s="58" customFormat="1" ht="17.45" customHeight="1" thickBot="1" x14ac:dyDescent="0.25">
      <c r="A24" s="140">
        <v>6</v>
      </c>
      <c r="B24" s="138" t="s">
        <v>112</v>
      </c>
      <c r="C24" s="141"/>
      <c r="D24" s="141"/>
      <c r="E24" s="142">
        <f>C24+D24</f>
        <v>0</v>
      </c>
      <c r="F24" s="141"/>
      <c r="G24" s="141"/>
      <c r="H24" s="142">
        <f>F24+G24</f>
        <v>0</v>
      </c>
      <c r="I24" s="141"/>
      <c r="J24" s="141"/>
      <c r="K24" s="142">
        <f>I24+J24</f>
        <v>0</v>
      </c>
      <c r="L24" s="141"/>
      <c r="M24" s="141"/>
      <c r="N24" s="142">
        <f t="shared" ref="N24:N30" si="13">L24+M24</f>
        <v>0</v>
      </c>
      <c r="O24" s="141">
        <f>C24+F24+I24+L24</f>
        <v>0</v>
      </c>
      <c r="P24" s="141">
        <f t="shared" ref="P24:P29" si="14">D24+G24+J24+M24</f>
        <v>0</v>
      </c>
      <c r="Q24" s="142">
        <f>SUM(O24:P24)</f>
        <v>0</v>
      </c>
    </row>
    <row r="25" spans="1:17" s="40" customFormat="1" ht="17.45" customHeight="1" thickBot="1" x14ac:dyDescent="0.25">
      <c r="A25" s="140">
        <v>7</v>
      </c>
      <c r="B25" s="138" t="s">
        <v>336</v>
      </c>
      <c r="C25" s="145"/>
      <c r="D25" s="141"/>
      <c r="E25" s="142">
        <f>C25+D25</f>
        <v>0</v>
      </c>
      <c r="F25" s="145"/>
      <c r="G25" s="141"/>
      <c r="H25" s="142">
        <f>F25+G25</f>
        <v>0</v>
      </c>
      <c r="I25" s="145"/>
      <c r="J25" s="141"/>
      <c r="K25" s="142">
        <f>I25+J25</f>
        <v>0</v>
      </c>
      <c r="L25" s="145"/>
      <c r="M25" s="141"/>
      <c r="N25" s="142">
        <f t="shared" si="13"/>
        <v>0</v>
      </c>
      <c r="O25" s="145">
        <f t="shared" ref="O25:O28" si="15">C25+F25+I25+L25</f>
        <v>0</v>
      </c>
      <c r="P25" s="141">
        <f t="shared" si="14"/>
        <v>0</v>
      </c>
      <c r="Q25" s="142">
        <f>SUM(O25:P25)</f>
        <v>0</v>
      </c>
    </row>
    <row r="26" spans="1:17" s="58" customFormat="1" ht="17.45" customHeight="1" x14ac:dyDescent="0.2">
      <c r="A26" s="44" t="s">
        <v>75</v>
      </c>
      <c r="B26" s="37" t="s">
        <v>289</v>
      </c>
      <c r="C26" s="117"/>
      <c r="D26" s="116"/>
      <c r="E26" s="120">
        <f t="shared" ref="E26:E30" si="16">C26+D26</f>
        <v>0</v>
      </c>
      <c r="F26" s="117"/>
      <c r="G26" s="116"/>
      <c r="H26" s="120">
        <f t="shared" ref="H26:H30" si="17">F26+G26</f>
        <v>0</v>
      </c>
      <c r="I26" s="117"/>
      <c r="J26" s="116"/>
      <c r="K26" s="120">
        <f t="shared" ref="K26:K30" si="18">I26+J26</f>
        <v>0</v>
      </c>
      <c r="L26" s="117"/>
      <c r="M26" s="116"/>
      <c r="N26" s="120">
        <f t="shared" si="13"/>
        <v>0</v>
      </c>
      <c r="O26" s="117">
        <f t="shared" si="15"/>
        <v>0</v>
      </c>
      <c r="P26" s="116">
        <f t="shared" si="14"/>
        <v>0</v>
      </c>
      <c r="Q26" s="120">
        <f>SUM(O26:P26)</f>
        <v>0</v>
      </c>
    </row>
    <row r="27" spans="1:17" s="58" customFormat="1" ht="17.45" customHeight="1" x14ac:dyDescent="0.2">
      <c r="A27" s="44" t="s">
        <v>76</v>
      </c>
      <c r="B27" s="37" t="s">
        <v>290</v>
      </c>
      <c r="C27" s="117"/>
      <c r="D27" s="116"/>
      <c r="E27" s="120">
        <f t="shared" si="16"/>
        <v>0</v>
      </c>
      <c r="F27" s="117"/>
      <c r="G27" s="116"/>
      <c r="H27" s="120">
        <f t="shared" si="17"/>
        <v>0</v>
      </c>
      <c r="I27" s="117"/>
      <c r="J27" s="116"/>
      <c r="K27" s="120">
        <f t="shared" si="18"/>
        <v>0</v>
      </c>
      <c r="L27" s="117"/>
      <c r="M27" s="116"/>
      <c r="N27" s="120">
        <f t="shared" si="13"/>
        <v>0</v>
      </c>
      <c r="O27" s="117">
        <f t="shared" si="15"/>
        <v>0</v>
      </c>
      <c r="P27" s="116">
        <f t="shared" si="14"/>
        <v>0</v>
      </c>
      <c r="Q27" s="27">
        <f t="shared" ref="Q27:Q32" si="19">SUM(O27:P27)</f>
        <v>0</v>
      </c>
    </row>
    <row r="28" spans="1:17" s="58" customFormat="1" ht="17.45" customHeight="1" x14ac:dyDescent="0.2">
      <c r="A28" s="44" t="s">
        <v>77</v>
      </c>
      <c r="B28" s="35" t="s">
        <v>291</v>
      </c>
      <c r="C28" s="117"/>
      <c r="D28" s="116"/>
      <c r="E28" s="120">
        <f t="shared" si="16"/>
        <v>0</v>
      </c>
      <c r="F28" s="117"/>
      <c r="G28" s="116"/>
      <c r="H28" s="120">
        <f t="shared" si="17"/>
        <v>0</v>
      </c>
      <c r="I28" s="117"/>
      <c r="J28" s="116"/>
      <c r="K28" s="120">
        <f t="shared" si="18"/>
        <v>0</v>
      </c>
      <c r="L28" s="117"/>
      <c r="M28" s="116"/>
      <c r="N28" s="120">
        <f t="shared" si="13"/>
        <v>0</v>
      </c>
      <c r="O28" s="117">
        <f t="shared" si="15"/>
        <v>0</v>
      </c>
      <c r="P28" s="116">
        <f t="shared" si="14"/>
        <v>0</v>
      </c>
      <c r="Q28" s="120">
        <f t="shared" si="19"/>
        <v>0</v>
      </c>
    </row>
    <row r="29" spans="1:17" s="58" customFormat="1" ht="17.45" customHeight="1" x14ac:dyDescent="0.2">
      <c r="A29" s="44" t="s">
        <v>78</v>
      </c>
      <c r="B29" s="37" t="s">
        <v>292</v>
      </c>
      <c r="C29" s="117"/>
      <c r="D29" s="116"/>
      <c r="E29" s="120">
        <f t="shared" si="16"/>
        <v>0</v>
      </c>
      <c r="F29" s="117"/>
      <c r="G29" s="116"/>
      <c r="H29" s="120">
        <f t="shared" si="17"/>
        <v>0</v>
      </c>
      <c r="I29" s="117"/>
      <c r="J29" s="116"/>
      <c r="K29" s="120">
        <f t="shared" si="18"/>
        <v>0</v>
      </c>
      <c r="L29" s="117"/>
      <c r="M29" s="116"/>
      <c r="N29" s="120">
        <f t="shared" si="13"/>
        <v>0</v>
      </c>
      <c r="O29" s="117">
        <f>C29+F29+I29+L29</f>
        <v>0</v>
      </c>
      <c r="P29" s="116">
        <f t="shared" si="14"/>
        <v>0</v>
      </c>
      <c r="Q29" s="120">
        <f t="shared" si="19"/>
        <v>0</v>
      </c>
    </row>
    <row r="30" spans="1:17" s="58" customFormat="1" ht="17.45" customHeight="1" thickBot="1" x14ac:dyDescent="0.25">
      <c r="A30" s="153" t="s">
        <v>125</v>
      </c>
      <c r="B30" s="35" t="s">
        <v>293</v>
      </c>
      <c r="C30" s="148"/>
      <c r="D30" s="147"/>
      <c r="E30" s="119">
        <f t="shared" si="16"/>
        <v>0</v>
      </c>
      <c r="F30" s="148"/>
      <c r="G30" s="147"/>
      <c r="H30" s="119">
        <f t="shared" si="17"/>
        <v>0</v>
      </c>
      <c r="I30" s="148"/>
      <c r="J30" s="147"/>
      <c r="K30" s="119">
        <f t="shared" si="18"/>
        <v>0</v>
      </c>
      <c r="L30" s="148"/>
      <c r="M30" s="147"/>
      <c r="N30" s="119">
        <f t="shared" si="13"/>
        <v>0</v>
      </c>
      <c r="O30" s="148">
        <f>C30+F30+I30+L30</f>
        <v>0</v>
      </c>
      <c r="P30" s="147">
        <f t="shared" ref="P30" si="20">D30+G30+J30+M30</f>
        <v>0</v>
      </c>
      <c r="Q30" s="119">
        <f t="shared" si="19"/>
        <v>0</v>
      </c>
    </row>
    <row r="31" spans="1:17" s="40" customFormat="1" ht="17.45" customHeight="1" thickBot="1" x14ac:dyDescent="0.25">
      <c r="A31" s="140">
        <v>8</v>
      </c>
      <c r="B31" s="138" t="s">
        <v>111</v>
      </c>
      <c r="C31" s="145">
        <f t="shared" ref="C31:Q31" si="21">SUM(C26:C30)</f>
        <v>0</v>
      </c>
      <c r="D31" s="143">
        <f t="shared" si="21"/>
        <v>0</v>
      </c>
      <c r="E31" s="143">
        <f t="shared" si="21"/>
        <v>0</v>
      </c>
      <c r="F31" s="145">
        <f t="shared" si="21"/>
        <v>0</v>
      </c>
      <c r="G31" s="143">
        <f t="shared" si="21"/>
        <v>0</v>
      </c>
      <c r="H31" s="143">
        <f t="shared" si="21"/>
        <v>0</v>
      </c>
      <c r="I31" s="145">
        <f t="shared" si="21"/>
        <v>0</v>
      </c>
      <c r="J31" s="143">
        <f t="shared" si="21"/>
        <v>0</v>
      </c>
      <c r="K31" s="143">
        <f t="shared" si="21"/>
        <v>0</v>
      </c>
      <c r="L31" s="145">
        <f t="shared" si="21"/>
        <v>0</v>
      </c>
      <c r="M31" s="143">
        <f t="shared" si="21"/>
        <v>0</v>
      </c>
      <c r="N31" s="143">
        <f t="shared" si="21"/>
        <v>0</v>
      </c>
      <c r="O31" s="145">
        <f t="shared" si="21"/>
        <v>0</v>
      </c>
      <c r="P31" s="143">
        <f t="shared" si="21"/>
        <v>0</v>
      </c>
      <c r="Q31" s="171">
        <f t="shared" si="21"/>
        <v>0</v>
      </c>
    </row>
    <row r="32" spans="1:17" s="58" customFormat="1" ht="17.45" customHeight="1" thickBot="1" x14ac:dyDescent="0.25">
      <c r="A32" s="140">
        <v>9</v>
      </c>
      <c r="B32" s="138" t="s">
        <v>117</v>
      </c>
      <c r="C32" s="145"/>
      <c r="D32" s="141"/>
      <c r="E32" s="142">
        <f>C32+D32</f>
        <v>0</v>
      </c>
      <c r="F32" s="145"/>
      <c r="G32" s="141"/>
      <c r="H32" s="142">
        <f>F32+G32</f>
        <v>0</v>
      </c>
      <c r="I32" s="145"/>
      <c r="J32" s="141"/>
      <c r="K32" s="142">
        <f>I32+J32</f>
        <v>0</v>
      </c>
      <c r="L32" s="145"/>
      <c r="M32" s="141"/>
      <c r="N32" s="142">
        <f>L32+M32</f>
        <v>0</v>
      </c>
      <c r="O32" s="145">
        <f t="shared" ref="O32:O33" si="22">C32+F32+I32+L32</f>
        <v>0</v>
      </c>
      <c r="P32" s="141">
        <f t="shared" ref="P32:P33" si="23">D32+G32+J32+M32</f>
        <v>0</v>
      </c>
      <c r="Q32" s="142">
        <f t="shared" si="19"/>
        <v>0</v>
      </c>
    </row>
    <row r="33" spans="1:18" s="40" customFormat="1" ht="17.45" customHeight="1" thickBot="1" x14ac:dyDescent="0.25">
      <c r="A33" s="175">
        <v>10</v>
      </c>
      <c r="B33" s="176"/>
      <c r="C33" s="45"/>
      <c r="D33" s="177"/>
      <c r="E33" s="178">
        <f>SUM(C33:D33)</f>
        <v>0</v>
      </c>
      <c r="F33" s="45"/>
      <c r="G33" s="177"/>
      <c r="H33" s="178">
        <f>SUM(F33:G33)</f>
        <v>0</v>
      </c>
      <c r="I33" s="45"/>
      <c r="J33" s="177"/>
      <c r="K33" s="178">
        <f>SUM(I33:J33)</f>
        <v>0</v>
      </c>
      <c r="L33" s="45"/>
      <c r="M33" s="177"/>
      <c r="N33" s="178">
        <f>SUM(L33:M33)</f>
        <v>0</v>
      </c>
      <c r="O33" s="45">
        <f t="shared" si="22"/>
        <v>0</v>
      </c>
      <c r="P33" s="177">
        <f t="shared" si="23"/>
        <v>0</v>
      </c>
      <c r="Q33" s="178">
        <f>SUM(O33:P33)</f>
        <v>0</v>
      </c>
    </row>
    <row r="34" spans="1:18" s="47" customFormat="1" ht="17.45" customHeight="1" thickTop="1" thickBot="1" x14ac:dyDescent="0.25">
      <c r="A34" s="159" t="s">
        <v>85</v>
      </c>
      <c r="B34" s="174" t="s">
        <v>118</v>
      </c>
      <c r="C34" s="173">
        <f t="shared" ref="C34:Q34" si="24">C11+C12+C13+C23+C14+C31+C25+C24+C32+C33</f>
        <v>520</v>
      </c>
      <c r="D34" s="449">
        <f t="shared" si="24"/>
        <v>0</v>
      </c>
      <c r="E34" s="658">
        <f t="shared" si="24"/>
        <v>520</v>
      </c>
      <c r="F34" s="173">
        <f t="shared" si="24"/>
        <v>644</v>
      </c>
      <c r="G34" s="449">
        <f t="shared" si="24"/>
        <v>438</v>
      </c>
      <c r="H34" s="658">
        <f t="shared" si="24"/>
        <v>1082</v>
      </c>
      <c r="I34" s="173">
        <f t="shared" si="24"/>
        <v>48</v>
      </c>
      <c r="J34" s="449">
        <f t="shared" si="24"/>
        <v>4</v>
      </c>
      <c r="K34" s="658">
        <f t="shared" si="24"/>
        <v>52</v>
      </c>
      <c r="L34" s="173">
        <f t="shared" si="24"/>
        <v>600</v>
      </c>
      <c r="M34" s="449">
        <f t="shared" si="24"/>
        <v>0</v>
      </c>
      <c r="N34" s="658">
        <f t="shared" si="24"/>
        <v>600</v>
      </c>
      <c r="O34" s="173">
        <f t="shared" si="24"/>
        <v>1812</v>
      </c>
      <c r="P34" s="449">
        <f t="shared" si="24"/>
        <v>442</v>
      </c>
      <c r="Q34" s="663">
        <f t="shared" si="24"/>
        <v>2254</v>
      </c>
      <c r="R34" s="46"/>
    </row>
    <row r="35" spans="1:18" s="14" customFormat="1" ht="17.45" customHeight="1" thickTop="1" thickBot="1" x14ac:dyDescent="0.25">
      <c r="A35" s="33"/>
      <c r="B35" s="161" t="s">
        <v>106</v>
      </c>
      <c r="C35" s="162"/>
      <c r="D35" s="136"/>
      <c r="E35" s="163"/>
      <c r="F35" s="162"/>
      <c r="G35" s="136"/>
      <c r="H35" s="163"/>
      <c r="I35" s="162"/>
      <c r="J35" s="136"/>
      <c r="K35" s="163"/>
      <c r="L35" s="162"/>
      <c r="M35" s="136"/>
      <c r="N35" s="163"/>
      <c r="O35" s="162"/>
      <c r="P35" s="136"/>
      <c r="Q35" s="163"/>
    </row>
    <row r="36" spans="1:18" s="14" customFormat="1" ht="17.45" customHeight="1" x14ac:dyDescent="0.2">
      <c r="A36" s="444" t="s">
        <v>75</v>
      </c>
      <c r="B36" s="445" t="s">
        <v>294</v>
      </c>
      <c r="C36" s="446"/>
      <c r="D36" s="446"/>
      <c r="E36" s="447">
        <f>SUM(C36:D36)</f>
        <v>0</v>
      </c>
      <c r="F36" s="446"/>
      <c r="G36" s="446"/>
      <c r="H36" s="447">
        <f>SUM(F36:G36)</f>
        <v>0</v>
      </c>
      <c r="I36" s="446"/>
      <c r="J36" s="446"/>
      <c r="K36" s="447">
        <f>SUM(I36:J36)</f>
        <v>0</v>
      </c>
      <c r="L36" s="446"/>
      <c r="M36" s="446"/>
      <c r="N36" s="447">
        <f>SUM(L36:M36)</f>
        <v>0</v>
      </c>
      <c r="O36" s="446">
        <f>C36+F36+I36+L36</f>
        <v>0</v>
      </c>
      <c r="P36" s="446">
        <f t="shared" ref="P36:P38" si="25">D36+G36+J36+M36</f>
        <v>0</v>
      </c>
      <c r="Q36" s="447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27">
        <f t="shared" ref="H37:H44" si="28">F37+G37</f>
        <v>0</v>
      </c>
      <c r="I37" s="25"/>
      <c r="J37" s="25"/>
      <c r="K37" s="27">
        <f t="shared" ref="K37:K44" si="29">I37+J37</f>
        <v>0</v>
      </c>
      <c r="L37" s="25"/>
      <c r="M37" s="25"/>
      <c r="N37" s="27">
        <f t="shared" ref="N37:N44" si="30">L37+M37</f>
        <v>0</v>
      </c>
      <c r="O37" s="25">
        <f t="shared" ref="O37:O38" si="31">C37+F37+I37+L37</f>
        <v>0</v>
      </c>
      <c r="P37" s="25">
        <f t="shared" si="25"/>
        <v>0</v>
      </c>
      <c r="Q37" s="27">
        <f t="shared" si="26"/>
        <v>0</v>
      </c>
    </row>
    <row r="38" spans="1:18" s="14" customFormat="1" ht="17.45" customHeight="1" x14ac:dyDescent="0.2">
      <c r="A38" s="153" t="s">
        <v>77</v>
      </c>
      <c r="B38" s="31" t="s">
        <v>295</v>
      </c>
      <c r="C38" s="147"/>
      <c r="D38" s="147"/>
      <c r="E38" s="119">
        <f t="shared" si="27"/>
        <v>0</v>
      </c>
      <c r="F38" s="147"/>
      <c r="G38" s="147"/>
      <c r="H38" s="119">
        <f t="shared" si="28"/>
        <v>0</v>
      </c>
      <c r="I38" s="147"/>
      <c r="J38" s="147"/>
      <c r="K38" s="119">
        <f t="shared" si="29"/>
        <v>0</v>
      </c>
      <c r="L38" s="147"/>
      <c r="M38" s="147"/>
      <c r="N38" s="119">
        <f t="shared" si="30"/>
        <v>0</v>
      </c>
      <c r="O38" s="147">
        <f t="shared" si="31"/>
        <v>0</v>
      </c>
      <c r="P38" s="147">
        <f t="shared" si="25"/>
        <v>0</v>
      </c>
      <c r="Q38" s="119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520</v>
      </c>
      <c r="D39" s="39"/>
      <c r="E39" s="48">
        <f t="shared" si="27"/>
        <v>520</v>
      </c>
      <c r="F39" s="39">
        <v>438</v>
      </c>
      <c r="G39" s="39">
        <v>438</v>
      </c>
      <c r="H39" s="48">
        <f t="shared" si="28"/>
        <v>876</v>
      </c>
      <c r="I39" s="39"/>
      <c r="J39" s="39"/>
      <c r="K39" s="48">
        <f t="shared" si="29"/>
        <v>0</v>
      </c>
      <c r="L39" s="39">
        <v>600</v>
      </c>
      <c r="M39" s="39"/>
      <c r="N39" s="48">
        <f t="shared" si="30"/>
        <v>600</v>
      </c>
      <c r="O39" s="39">
        <f>C39+F39+I39+L39</f>
        <v>1558</v>
      </c>
      <c r="P39" s="39">
        <f>D39+G39+J39+M39</f>
        <v>438</v>
      </c>
      <c r="Q39" s="48">
        <f t="shared" si="26"/>
        <v>1996</v>
      </c>
    </row>
    <row r="40" spans="1:18" s="40" customFormat="1" ht="17.45" customHeight="1" thickBot="1" x14ac:dyDescent="0.25">
      <c r="A40" s="140">
        <v>1</v>
      </c>
      <c r="B40" s="138" t="s">
        <v>115</v>
      </c>
      <c r="C40" s="145">
        <f t="shared" ref="C40:Q40" si="32">SUM(C36:C39)</f>
        <v>520</v>
      </c>
      <c r="D40" s="141">
        <f t="shared" si="32"/>
        <v>0</v>
      </c>
      <c r="E40" s="171">
        <f t="shared" si="32"/>
        <v>520</v>
      </c>
      <c r="F40" s="145">
        <f t="shared" si="32"/>
        <v>438</v>
      </c>
      <c r="G40" s="141">
        <f t="shared" si="32"/>
        <v>438</v>
      </c>
      <c r="H40" s="171">
        <f t="shared" si="32"/>
        <v>876</v>
      </c>
      <c r="I40" s="145">
        <f t="shared" si="32"/>
        <v>0</v>
      </c>
      <c r="J40" s="141">
        <f t="shared" si="32"/>
        <v>0</v>
      </c>
      <c r="K40" s="171">
        <f t="shared" si="32"/>
        <v>0</v>
      </c>
      <c r="L40" s="145">
        <f t="shared" si="32"/>
        <v>600</v>
      </c>
      <c r="M40" s="141">
        <f t="shared" si="32"/>
        <v>0</v>
      </c>
      <c r="N40" s="171">
        <f t="shared" si="32"/>
        <v>600</v>
      </c>
      <c r="O40" s="145">
        <f t="shared" si="32"/>
        <v>1558</v>
      </c>
      <c r="P40" s="141">
        <f t="shared" si="32"/>
        <v>438</v>
      </c>
      <c r="Q40" s="171">
        <f t="shared" si="32"/>
        <v>1996</v>
      </c>
    </row>
    <row r="41" spans="1:18" s="58" customFormat="1" ht="17.45" customHeight="1" x14ac:dyDescent="0.2">
      <c r="A41" s="44" t="s">
        <v>75</v>
      </c>
      <c r="B41" s="34" t="s">
        <v>315</v>
      </c>
      <c r="C41" s="116"/>
      <c r="D41" s="116"/>
      <c r="E41" s="119">
        <f t="shared" si="27"/>
        <v>0</v>
      </c>
      <c r="F41" s="116"/>
      <c r="G41" s="116"/>
      <c r="H41" s="119">
        <f t="shared" si="28"/>
        <v>0</v>
      </c>
      <c r="I41" s="116"/>
      <c r="J41" s="116"/>
      <c r="K41" s="119">
        <f t="shared" si="29"/>
        <v>0</v>
      </c>
      <c r="L41" s="116"/>
      <c r="M41" s="116"/>
      <c r="N41" s="119">
        <f t="shared" si="30"/>
        <v>0</v>
      </c>
      <c r="O41" s="116">
        <f>C41+F41+I41+L41</f>
        <v>0</v>
      </c>
      <c r="P41" s="116">
        <f t="shared" ref="P41:P43" si="33">D41+G41+J41+M41</f>
        <v>0</v>
      </c>
      <c r="Q41" s="120">
        <f t="shared" si="26"/>
        <v>0</v>
      </c>
    </row>
    <row r="42" spans="1:18" s="58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48">
        <f t="shared" si="30"/>
        <v>0</v>
      </c>
      <c r="O42" s="25">
        <f>C42+F42+I42+L42</f>
        <v>0</v>
      </c>
      <c r="P42" s="25">
        <f t="shared" si="33"/>
        <v>0</v>
      </c>
      <c r="Q42" s="48">
        <f t="shared" si="26"/>
        <v>0</v>
      </c>
    </row>
    <row r="43" spans="1:18" s="58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25">
        <f t="shared" ref="O43" si="34">C43+F43+I43+L43</f>
        <v>0</v>
      </c>
      <c r="P43" s="25">
        <f t="shared" si="33"/>
        <v>0</v>
      </c>
      <c r="Q43" s="48">
        <f t="shared" si="26"/>
        <v>0</v>
      </c>
    </row>
    <row r="44" spans="1:18" s="58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39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0">
        <v>2</v>
      </c>
      <c r="B45" s="138" t="s">
        <v>114</v>
      </c>
      <c r="C45" s="145">
        <f>SUM(C41:C44)</f>
        <v>0</v>
      </c>
      <c r="D45" s="143">
        <f t="shared" ref="D45:Q45" si="35">SUM(D41:D44)</f>
        <v>0</v>
      </c>
      <c r="E45" s="143">
        <f t="shared" si="35"/>
        <v>0</v>
      </c>
      <c r="F45" s="145">
        <f t="shared" si="35"/>
        <v>0</v>
      </c>
      <c r="G45" s="143">
        <f t="shared" si="35"/>
        <v>0</v>
      </c>
      <c r="H45" s="143">
        <f t="shared" si="35"/>
        <v>0</v>
      </c>
      <c r="I45" s="145">
        <f t="shared" si="35"/>
        <v>0</v>
      </c>
      <c r="J45" s="143">
        <f t="shared" si="35"/>
        <v>0</v>
      </c>
      <c r="K45" s="143">
        <f t="shared" si="35"/>
        <v>0</v>
      </c>
      <c r="L45" s="145">
        <f t="shared" si="35"/>
        <v>0</v>
      </c>
      <c r="M45" s="143">
        <f t="shared" si="35"/>
        <v>0</v>
      </c>
      <c r="N45" s="143">
        <f t="shared" si="35"/>
        <v>0</v>
      </c>
      <c r="O45" s="145">
        <f t="shared" ref="O45:O54" si="36">C45+F45+I45+L45</f>
        <v>0</v>
      </c>
      <c r="P45" s="143">
        <f t="shared" ref="P45:P54" si="37">D45+G45+J45+M45</f>
        <v>0</v>
      </c>
      <c r="Q45" s="171">
        <f t="shared" si="35"/>
        <v>0</v>
      </c>
    </row>
    <row r="46" spans="1:18" s="40" customFormat="1" ht="17.45" customHeight="1" thickBot="1" x14ac:dyDescent="0.25">
      <c r="A46" s="140">
        <v>3</v>
      </c>
      <c r="B46" s="138" t="s">
        <v>170</v>
      </c>
      <c r="C46" s="145"/>
      <c r="D46" s="141"/>
      <c r="E46" s="143">
        <f>SUM(C46:D46)</f>
        <v>0</v>
      </c>
      <c r="F46" s="145"/>
      <c r="G46" s="141"/>
      <c r="H46" s="143">
        <f>SUM(F46:G46)</f>
        <v>0</v>
      </c>
      <c r="I46" s="145">
        <v>8</v>
      </c>
      <c r="J46" s="141">
        <v>4</v>
      </c>
      <c r="K46" s="143">
        <f>SUM(I46:J46)</f>
        <v>12</v>
      </c>
      <c r="L46" s="145"/>
      <c r="M46" s="141"/>
      <c r="N46" s="143">
        <f>SUM(L46:M46)</f>
        <v>0</v>
      </c>
      <c r="O46" s="145">
        <f t="shared" si="36"/>
        <v>8</v>
      </c>
      <c r="P46" s="141">
        <f t="shared" si="37"/>
        <v>4</v>
      </c>
      <c r="Q46" s="171">
        <f>SUM(O46:P46)</f>
        <v>12</v>
      </c>
    </row>
    <row r="47" spans="1:18" s="58" customFormat="1" ht="17.45" customHeight="1" thickBot="1" x14ac:dyDescent="0.25">
      <c r="A47" s="140">
        <v>4</v>
      </c>
      <c r="B47" s="138" t="s">
        <v>191</v>
      </c>
      <c r="C47" s="145"/>
      <c r="D47" s="141"/>
      <c r="E47" s="143">
        <f>SUM(C47:D47)</f>
        <v>0</v>
      </c>
      <c r="F47" s="145"/>
      <c r="G47" s="141"/>
      <c r="H47" s="143">
        <f>SUM(F47:G47)</f>
        <v>0</v>
      </c>
      <c r="I47" s="145"/>
      <c r="J47" s="141"/>
      <c r="K47" s="143">
        <f>SUM(I47:J47)</f>
        <v>0</v>
      </c>
      <c r="L47" s="145"/>
      <c r="M47" s="141"/>
      <c r="N47" s="143">
        <f>SUM(L47:M47)</f>
        <v>0</v>
      </c>
      <c r="O47" s="145">
        <f t="shared" si="36"/>
        <v>0</v>
      </c>
      <c r="P47" s="141">
        <f t="shared" si="37"/>
        <v>0</v>
      </c>
      <c r="Q47" s="171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7"/>
      <c r="D48" s="116"/>
      <c r="E48" s="119">
        <f>C48+D48</f>
        <v>0</v>
      </c>
      <c r="F48" s="117"/>
      <c r="G48" s="116"/>
      <c r="H48" s="119">
        <f>F48+G48</f>
        <v>0</v>
      </c>
      <c r="I48" s="117"/>
      <c r="J48" s="116"/>
      <c r="K48" s="119">
        <f>I48+J48</f>
        <v>0</v>
      </c>
      <c r="L48" s="117"/>
      <c r="M48" s="116"/>
      <c r="N48" s="119">
        <f>L48+M48</f>
        <v>0</v>
      </c>
      <c r="O48" s="117">
        <f t="shared" si="36"/>
        <v>0</v>
      </c>
      <c r="P48" s="116">
        <f t="shared" si="37"/>
        <v>0</v>
      </c>
      <c r="Q48" s="119">
        <f>SUM(O48:P48)</f>
        <v>0</v>
      </c>
    </row>
    <row r="49" spans="1:18" s="58" customFormat="1" ht="17.45" customHeight="1" x14ac:dyDescent="0.2">
      <c r="A49" s="42" t="s">
        <v>76</v>
      </c>
      <c r="B49" s="152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>
        <f t="shared" si="36"/>
        <v>0</v>
      </c>
      <c r="P49" s="25">
        <f t="shared" si="37"/>
        <v>0</v>
      </c>
      <c r="Q49" s="27">
        <f>SUM(O49:P49)</f>
        <v>0</v>
      </c>
    </row>
    <row r="50" spans="1:18" s="58" customFormat="1" ht="17.45" customHeight="1" thickBot="1" x14ac:dyDescent="0.25">
      <c r="A50" s="42" t="s">
        <v>77</v>
      </c>
      <c r="B50" s="152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>
        <f t="shared" si="36"/>
        <v>0</v>
      </c>
      <c r="P50" s="25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0">
        <v>5</v>
      </c>
      <c r="B51" s="138" t="s">
        <v>116</v>
      </c>
      <c r="C51" s="145">
        <f>SUM(C48:C50)</f>
        <v>0</v>
      </c>
      <c r="D51" s="143">
        <f>SUM(D48:D50)</f>
        <v>0</v>
      </c>
      <c r="E51" s="143">
        <f t="shared" ref="E51:Q51" si="38">SUM(E48:E50)</f>
        <v>0</v>
      </c>
      <c r="F51" s="145">
        <f t="shared" si="38"/>
        <v>0</v>
      </c>
      <c r="G51" s="143">
        <f t="shared" si="38"/>
        <v>0</v>
      </c>
      <c r="H51" s="143">
        <f t="shared" si="38"/>
        <v>0</v>
      </c>
      <c r="I51" s="145">
        <f t="shared" si="38"/>
        <v>0</v>
      </c>
      <c r="J51" s="143">
        <f t="shared" si="38"/>
        <v>0</v>
      </c>
      <c r="K51" s="143">
        <f t="shared" si="38"/>
        <v>0</v>
      </c>
      <c r="L51" s="145">
        <f t="shared" si="38"/>
        <v>0</v>
      </c>
      <c r="M51" s="143">
        <f t="shared" si="38"/>
        <v>0</v>
      </c>
      <c r="N51" s="143">
        <f t="shared" si="38"/>
        <v>0</v>
      </c>
      <c r="O51" s="145">
        <f t="shared" si="36"/>
        <v>0</v>
      </c>
      <c r="P51" s="143">
        <f t="shared" si="37"/>
        <v>0</v>
      </c>
      <c r="Q51" s="171">
        <f t="shared" si="38"/>
        <v>0</v>
      </c>
    </row>
    <row r="52" spans="1:18" s="40" customFormat="1" ht="17.45" customHeight="1" thickBot="1" x14ac:dyDescent="0.25">
      <c r="A52" s="441">
        <v>6</v>
      </c>
      <c r="B52" s="442" t="s">
        <v>201</v>
      </c>
      <c r="C52" s="443"/>
      <c r="D52" s="157"/>
      <c r="E52" s="158">
        <f>C52+D52</f>
        <v>0</v>
      </c>
      <c r="F52" s="443"/>
      <c r="G52" s="157"/>
      <c r="H52" s="158">
        <f>F52+G52</f>
        <v>0</v>
      </c>
      <c r="I52" s="443"/>
      <c r="J52" s="157"/>
      <c r="K52" s="158">
        <f>I52+J52</f>
        <v>0</v>
      </c>
      <c r="L52" s="443"/>
      <c r="M52" s="157"/>
      <c r="N52" s="158">
        <f>L52+M52</f>
        <v>0</v>
      </c>
      <c r="O52" s="443">
        <f t="shared" si="36"/>
        <v>0</v>
      </c>
      <c r="P52" s="157">
        <f t="shared" si="37"/>
        <v>0</v>
      </c>
      <c r="Q52" s="158">
        <f>SUM(O52:P52)</f>
        <v>0</v>
      </c>
    </row>
    <row r="53" spans="1:18" s="58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6"/>
        <v>0</v>
      </c>
      <c r="P53" s="26">
        <f t="shared" si="37"/>
        <v>0</v>
      </c>
      <c r="Q53" s="29">
        <f>SUM(O53:P53)</f>
        <v>0</v>
      </c>
    </row>
    <row r="54" spans="1:18" s="58" customFormat="1" ht="17.45" customHeight="1" thickBot="1" x14ac:dyDescent="0.25">
      <c r="A54" s="153" t="s">
        <v>76</v>
      </c>
      <c r="B54" s="31" t="s">
        <v>301</v>
      </c>
      <c r="C54" s="148"/>
      <c r="D54" s="147"/>
      <c r="E54" s="119">
        <f>C54+D54</f>
        <v>0</v>
      </c>
      <c r="F54" s="148"/>
      <c r="G54" s="147"/>
      <c r="H54" s="119">
        <f>F54+G54</f>
        <v>0</v>
      </c>
      <c r="I54" s="148"/>
      <c r="J54" s="147"/>
      <c r="K54" s="119">
        <f>I54+J54</f>
        <v>0</v>
      </c>
      <c r="L54" s="148"/>
      <c r="M54" s="147"/>
      <c r="N54" s="119">
        <f>L54+M54</f>
        <v>0</v>
      </c>
      <c r="O54" s="148">
        <f t="shared" si="36"/>
        <v>0</v>
      </c>
      <c r="P54" s="147">
        <f t="shared" si="37"/>
        <v>0</v>
      </c>
      <c r="Q54" s="119">
        <f>SUM(O54:P54)</f>
        <v>0</v>
      </c>
    </row>
    <row r="55" spans="1:18" s="40" customFormat="1" ht="17.45" customHeight="1" thickBot="1" x14ac:dyDescent="0.25">
      <c r="A55" s="140">
        <v>7</v>
      </c>
      <c r="B55" s="138" t="s">
        <v>119</v>
      </c>
      <c r="C55" s="145">
        <f>SUM(C53:C54)</f>
        <v>0</v>
      </c>
      <c r="D55" s="143">
        <f t="shared" ref="D55:Q55" si="39">SUM(D53:D54)</f>
        <v>0</v>
      </c>
      <c r="E55" s="143">
        <f t="shared" si="39"/>
        <v>0</v>
      </c>
      <c r="F55" s="145">
        <f t="shared" si="39"/>
        <v>0</v>
      </c>
      <c r="G55" s="143">
        <f t="shared" si="39"/>
        <v>0</v>
      </c>
      <c r="H55" s="143">
        <f t="shared" si="39"/>
        <v>0</v>
      </c>
      <c r="I55" s="145">
        <f t="shared" si="39"/>
        <v>0</v>
      </c>
      <c r="J55" s="143">
        <f t="shared" si="39"/>
        <v>0</v>
      </c>
      <c r="K55" s="143">
        <f t="shared" si="39"/>
        <v>0</v>
      </c>
      <c r="L55" s="145">
        <f t="shared" si="39"/>
        <v>0</v>
      </c>
      <c r="M55" s="143">
        <f t="shared" si="39"/>
        <v>0</v>
      </c>
      <c r="N55" s="143">
        <f t="shared" si="39"/>
        <v>0</v>
      </c>
      <c r="O55" s="145">
        <f>C55+F55+I55+L55</f>
        <v>0</v>
      </c>
      <c r="P55" s="143">
        <f>D55+G55+J55+M55</f>
        <v>0</v>
      </c>
      <c r="Q55" s="171">
        <f t="shared" si="39"/>
        <v>0</v>
      </c>
    </row>
    <row r="56" spans="1:18" s="58" customFormat="1" ht="17.45" customHeight="1" thickBot="1" x14ac:dyDescent="0.25">
      <c r="A56" s="164">
        <v>8</v>
      </c>
      <c r="B56" s="165" t="s">
        <v>45</v>
      </c>
      <c r="C56" s="659">
        <v>0</v>
      </c>
      <c r="D56" s="661">
        <f>D34-D40-D45-D46-D47-D51-D52-D55-D57-D58-D59</f>
        <v>0</v>
      </c>
      <c r="E56" s="660">
        <v>0</v>
      </c>
      <c r="F56" s="659">
        <f t="shared" ref="F56:Q56" si="40">F34-F40-F45-F46-F47-F51-F52-F55-F57-F58-F59</f>
        <v>0</v>
      </c>
      <c r="G56" s="661">
        <f t="shared" si="40"/>
        <v>0</v>
      </c>
      <c r="H56" s="660">
        <f t="shared" si="40"/>
        <v>0</v>
      </c>
      <c r="I56" s="659">
        <f t="shared" si="40"/>
        <v>0</v>
      </c>
      <c r="J56" s="661">
        <f t="shared" si="40"/>
        <v>0</v>
      </c>
      <c r="K56" s="660">
        <f t="shared" si="40"/>
        <v>0</v>
      </c>
      <c r="L56" s="659">
        <f t="shared" si="40"/>
        <v>0</v>
      </c>
      <c r="M56" s="661">
        <f t="shared" si="40"/>
        <v>0</v>
      </c>
      <c r="N56" s="660">
        <f t="shared" si="40"/>
        <v>0</v>
      </c>
      <c r="O56" s="659">
        <f t="shared" si="40"/>
        <v>0</v>
      </c>
      <c r="P56" s="661">
        <f t="shared" si="40"/>
        <v>0</v>
      </c>
      <c r="Q56" s="677">
        <f t="shared" si="40"/>
        <v>0</v>
      </c>
      <c r="R56" s="60"/>
    </row>
    <row r="57" spans="1:18" s="40" customFormat="1" ht="17.45" customHeight="1" x14ac:dyDescent="0.2">
      <c r="A57" s="154" t="s">
        <v>303</v>
      </c>
      <c r="B57" s="155" t="s">
        <v>123</v>
      </c>
      <c r="C57" s="150"/>
      <c r="D57" s="151"/>
      <c r="E57" s="156">
        <f>SUM(C57:D57)</f>
        <v>0</v>
      </c>
      <c r="F57" s="150">
        <v>206</v>
      </c>
      <c r="G57" s="151"/>
      <c r="H57" s="156">
        <f>SUM(F57:G57)</f>
        <v>206</v>
      </c>
      <c r="I57" s="150">
        <v>40</v>
      </c>
      <c r="J57" s="151"/>
      <c r="K57" s="156">
        <f>SUM(I57:J57)</f>
        <v>40</v>
      </c>
      <c r="L57" s="150"/>
      <c r="M57" s="151"/>
      <c r="N57" s="156">
        <f>SUM(L57:M57)</f>
        <v>0</v>
      </c>
      <c r="O57" s="150">
        <f t="shared" ref="O57:O58" si="41">C57+F57+I57+L57</f>
        <v>246</v>
      </c>
      <c r="P57" s="151">
        <f>D57+G57+J57+M57</f>
        <v>0</v>
      </c>
      <c r="Q57" s="156">
        <f>SUM(O57:P57)</f>
        <v>246</v>
      </c>
    </row>
    <row r="58" spans="1:18" s="40" customFormat="1" ht="17.45" customHeight="1" x14ac:dyDescent="0.2">
      <c r="A58" s="154" t="s">
        <v>122</v>
      </c>
      <c r="B58" s="155" t="s">
        <v>302</v>
      </c>
      <c r="C58" s="150"/>
      <c r="D58" s="151"/>
      <c r="E58" s="158">
        <f>SUM(C58:D58)</f>
        <v>0</v>
      </c>
      <c r="F58" s="150"/>
      <c r="G58" s="151"/>
      <c r="H58" s="158">
        <f>SUM(F58:G58)</f>
        <v>0</v>
      </c>
      <c r="I58" s="150"/>
      <c r="J58" s="151"/>
      <c r="K58" s="158">
        <f>SUM(I58:J58)</f>
        <v>0</v>
      </c>
      <c r="L58" s="150"/>
      <c r="M58" s="151"/>
      <c r="N58" s="158">
        <f>SUM(L58:M58)</f>
        <v>0</v>
      </c>
      <c r="O58" s="150">
        <f t="shared" si="41"/>
        <v>0</v>
      </c>
      <c r="P58" s="151">
        <f t="shared" ref="P58" si="42">D58+G58+J58+M58</f>
        <v>0</v>
      </c>
      <c r="Q58" s="158">
        <f>SUM(O58:P58)</f>
        <v>0</v>
      </c>
    </row>
    <row r="59" spans="1:18" s="40" customFormat="1" ht="17.45" customHeight="1" thickBot="1" x14ac:dyDescent="0.25">
      <c r="A59" s="166">
        <v>10</v>
      </c>
      <c r="B59" s="167"/>
      <c r="C59" s="168"/>
      <c r="D59" s="169"/>
      <c r="E59" s="170">
        <f>SUM(C59:D59)</f>
        <v>0</v>
      </c>
      <c r="F59" s="168"/>
      <c r="G59" s="169"/>
      <c r="H59" s="170">
        <f>SUM(F59:G59)</f>
        <v>0</v>
      </c>
      <c r="I59" s="168"/>
      <c r="J59" s="169"/>
      <c r="K59" s="170">
        <f>SUM(I59:J59)</f>
        <v>0</v>
      </c>
      <c r="L59" s="168"/>
      <c r="M59" s="169"/>
      <c r="N59" s="170">
        <f>SUM(L59:M59)</f>
        <v>0</v>
      </c>
      <c r="O59" s="150">
        <f t="shared" ref="O59" si="43">C59+F59+I59+L59</f>
        <v>0</v>
      </c>
      <c r="P59" s="151">
        <f t="shared" ref="P59" si="44">D59+G59+J59+M59</f>
        <v>0</v>
      </c>
      <c r="Q59" s="170">
        <f>SUM(O59:P59)</f>
        <v>0</v>
      </c>
    </row>
    <row r="60" spans="1:18" s="40" customFormat="1" ht="17.45" customHeight="1" thickTop="1" thickBot="1" x14ac:dyDescent="0.25">
      <c r="A60" s="159" t="s">
        <v>86</v>
      </c>
      <c r="B60" s="160" t="s">
        <v>120</v>
      </c>
      <c r="C60" s="448">
        <f>C40+C45+C46+C47+C51+C52+C55+C56+C57+C58+C59</f>
        <v>520</v>
      </c>
      <c r="D60" s="449">
        <f t="shared" ref="D60:Q60" si="45">D40+D45+D46+D47+D51+D52+D55+D56+D57+D58+D59</f>
        <v>0</v>
      </c>
      <c r="E60" s="172">
        <f t="shared" si="45"/>
        <v>520</v>
      </c>
      <c r="F60" s="448">
        <f t="shared" si="45"/>
        <v>644</v>
      </c>
      <c r="G60" s="449">
        <f t="shared" si="45"/>
        <v>438</v>
      </c>
      <c r="H60" s="172">
        <f t="shared" si="45"/>
        <v>1082</v>
      </c>
      <c r="I60" s="448">
        <f t="shared" si="45"/>
        <v>48</v>
      </c>
      <c r="J60" s="449">
        <f t="shared" si="45"/>
        <v>4</v>
      </c>
      <c r="K60" s="172">
        <f t="shared" si="45"/>
        <v>52</v>
      </c>
      <c r="L60" s="448">
        <f t="shared" si="45"/>
        <v>600</v>
      </c>
      <c r="M60" s="449">
        <f t="shared" si="45"/>
        <v>0</v>
      </c>
      <c r="N60" s="172">
        <f t="shared" si="45"/>
        <v>600</v>
      </c>
      <c r="O60" s="448">
        <f t="shared" si="45"/>
        <v>1812</v>
      </c>
      <c r="P60" s="449">
        <f t="shared" si="45"/>
        <v>442</v>
      </c>
      <c r="Q60" s="663">
        <f t="shared" si="45"/>
        <v>2254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8" customFormat="1" ht="17.45" customHeight="1" thickTop="1" thickBot="1" x14ac:dyDescent="0.25">
      <c r="A62" s="53"/>
      <c r="B62" s="54" t="s">
        <v>370</v>
      </c>
      <c r="C62" s="55">
        <v>3</v>
      </c>
      <c r="D62" s="56"/>
      <c r="E62" s="57">
        <f>SUM(C62)</f>
        <v>3</v>
      </c>
      <c r="F62" s="55"/>
      <c r="G62" s="56"/>
      <c r="H62" s="57"/>
      <c r="I62" s="55"/>
      <c r="J62" s="56"/>
      <c r="K62" s="57"/>
      <c r="L62" s="55"/>
      <c r="M62" s="56"/>
      <c r="N62" s="57"/>
      <c r="O62" s="55">
        <f t="shared" ref="O62" si="46">C62+F62+I62+L62</f>
        <v>3</v>
      </c>
      <c r="P62" s="56">
        <f t="shared" ref="P62:P63" si="47">D62+G62+J62+M62</f>
        <v>0</v>
      </c>
      <c r="Q62" s="57">
        <f>SUM(O62:P62)</f>
        <v>3</v>
      </c>
    </row>
    <row r="63" spans="1:18" s="58" customFormat="1" ht="17.45" customHeight="1" thickTop="1" thickBot="1" x14ac:dyDescent="0.25">
      <c r="A63" s="53"/>
      <c r="B63" s="54" t="s">
        <v>371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>
        <v>0</v>
      </c>
      <c r="P63" s="56">
        <f t="shared" si="47"/>
        <v>0</v>
      </c>
      <c r="Q63" s="57">
        <f>SUM(O63:P63)</f>
        <v>0</v>
      </c>
    </row>
    <row r="64" spans="1:18" ht="16.5" thickTop="1" x14ac:dyDescent="0.2">
      <c r="A64" s="184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D39" sqref="D39"/>
    </sheetView>
  </sheetViews>
  <sheetFormatPr defaultColWidth="10.6640625" defaultRowHeight="12.75" x14ac:dyDescent="0.2"/>
  <cols>
    <col min="1" max="1" width="6.5" style="61" customWidth="1"/>
    <col min="2" max="2" width="41.33203125" style="73" customWidth="1"/>
    <col min="3" max="3" width="17.33203125" style="62" customWidth="1"/>
    <col min="4" max="6" width="15.1640625" style="62" customWidth="1"/>
    <col min="7" max="9" width="15.1640625" style="61" customWidth="1"/>
    <col min="10" max="10" width="16.1640625" style="61" customWidth="1"/>
    <col min="11" max="11" width="15.33203125" style="61" customWidth="1"/>
    <col min="12" max="16384" width="10.6640625" style="61"/>
  </cols>
  <sheetData>
    <row r="1" spans="1:11" s="19" customFormat="1" ht="15.75" x14ac:dyDescent="0.2">
      <c r="B1" s="63"/>
      <c r="C1" s="64"/>
      <c r="D1" s="63"/>
      <c r="E1" s="65"/>
      <c r="F1" s="66"/>
      <c r="H1" s="66"/>
      <c r="I1" s="67"/>
      <c r="J1" s="67"/>
      <c r="K1" s="662" t="s">
        <v>380</v>
      </c>
    </row>
    <row r="2" spans="1:11" s="19" customFormat="1" x14ac:dyDescent="0.2">
      <c r="B2" s="63"/>
      <c r="C2" s="64"/>
      <c r="D2" s="63"/>
      <c r="E2" s="65"/>
      <c r="F2" s="623"/>
      <c r="G2" s="633"/>
      <c r="H2" s="633"/>
      <c r="I2" s="623"/>
      <c r="J2" s="623"/>
      <c r="K2" s="662" t="s">
        <v>342</v>
      </c>
    </row>
    <row r="3" spans="1:11" s="19" customFormat="1" x14ac:dyDescent="0.2">
      <c r="B3" s="63"/>
      <c r="C3" s="64"/>
      <c r="D3" s="63"/>
      <c r="E3" s="65"/>
      <c r="F3" s="623"/>
      <c r="G3" s="633"/>
      <c r="H3" s="633"/>
      <c r="I3" s="623"/>
      <c r="J3" s="623"/>
      <c r="K3" s="623"/>
    </row>
    <row r="4" spans="1:11" s="19" customFormat="1" x14ac:dyDescent="0.2">
      <c r="B4" s="63"/>
      <c r="C4" s="64"/>
      <c r="D4" s="63"/>
      <c r="E4" s="65"/>
      <c r="F4" s="623"/>
      <c r="G4" s="633"/>
      <c r="H4" s="633"/>
      <c r="I4" s="623"/>
      <c r="J4" s="623"/>
      <c r="K4" s="623"/>
    </row>
    <row r="5" spans="1:11" s="19" customFormat="1" x14ac:dyDescent="0.2">
      <c r="B5" s="63"/>
      <c r="C5" s="68"/>
      <c r="D5" s="69"/>
      <c r="E5" s="70"/>
      <c r="F5" s="71"/>
      <c r="G5" s="20"/>
    </row>
    <row r="6" spans="1:11" s="19" customFormat="1" ht="20.25" x14ac:dyDescent="0.3">
      <c r="A6" s="925" t="s">
        <v>362</v>
      </c>
      <c r="B6" s="925"/>
      <c r="C6" s="925"/>
      <c r="D6" s="925"/>
      <c r="E6" s="925"/>
      <c r="F6" s="925"/>
      <c r="G6" s="925"/>
      <c r="H6" s="925"/>
      <c r="I6" s="925"/>
    </row>
    <row r="7" spans="1:11" s="19" customFormat="1" ht="20.25" x14ac:dyDescent="0.3">
      <c r="A7" s="640"/>
      <c r="B7" s="640"/>
      <c r="C7" s="640"/>
      <c r="D7" s="640"/>
      <c r="E7" s="640"/>
      <c r="F7" s="640"/>
      <c r="G7" s="640"/>
      <c r="H7" s="640"/>
      <c r="I7" s="640"/>
    </row>
    <row r="8" spans="1:11" s="22" customFormat="1" ht="23.45" customHeight="1" x14ac:dyDescent="0.25">
      <c r="A8" s="632" t="s">
        <v>346</v>
      </c>
      <c r="B8" s="926" t="s">
        <v>372</v>
      </c>
      <c r="C8" s="926"/>
      <c r="D8" s="926"/>
      <c r="E8" s="926"/>
      <c r="F8" s="926"/>
      <c r="G8" s="926"/>
      <c r="H8" s="926"/>
      <c r="I8" s="926"/>
    </row>
    <row r="9" spans="1:11" s="22" customFormat="1" ht="30.75" customHeight="1" thickBot="1" x14ac:dyDescent="0.3">
      <c r="B9" s="72"/>
      <c r="C9" s="927"/>
      <c r="D9" s="927"/>
      <c r="E9" s="927"/>
      <c r="F9" s="927"/>
      <c r="G9" s="21"/>
      <c r="I9" s="16" t="s">
        <v>107</v>
      </c>
    </row>
    <row r="10" spans="1:11" s="75" customFormat="1" ht="21.75" customHeight="1" thickBot="1" x14ac:dyDescent="0.25">
      <c r="A10" s="928" t="s">
        <v>124</v>
      </c>
      <c r="B10" s="930" t="s">
        <v>246</v>
      </c>
      <c r="C10" s="932" t="s">
        <v>343</v>
      </c>
      <c r="D10" s="934" t="s">
        <v>136</v>
      </c>
      <c r="E10" s="935"/>
      <c r="F10" s="935"/>
      <c r="G10" s="936" t="s">
        <v>373</v>
      </c>
      <c r="H10" s="937"/>
      <c r="I10" s="938"/>
    </row>
    <row r="11" spans="1:11" s="75" customFormat="1" ht="39" thickBot="1" x14ac:dyDescent="0.25">
      <c r="A11" s="929"/>
      <c r="B11" s="931"/>
      <c r="C11" s="933"/>
      <c r="D11" s="76" t="s">
        <v>70</v>
      </c>
      <c r="E11" s="77" t="s">
        <v>247</v>
      </c>
      <c r="F11" s="78" t="s">
        <v>248</v>
      </c>
      <c r="G11" s="79" t="s">
        <v>249</v>
      </c>
      <c r="H11" s="78" t="s">
        <v>248</v>
      </c>
      <c r="I11" s="80" t="s">
        <v>250</v>
      </c>
    </row>
    <row r="12" spans="1:11" s="85" customFormat="1" ht="13.5" thickBot="1" x14ac:dyDescent="0.25">
      <c r="A12" s="81" t="s">
        <v>89</v>
      </c>
      <c r="B12" s="82" t="s">
        <v>91</v>
      </c>
      <c r="C12" s="83" t="s">
        <v>92</v>
      </c>
      <c r="D12" s="81" t="s">
        <v>94</v>
      </c>
      <c r="E12" s="82" t="s">
        <v>50</v>
      </c>
      <c r="F12" s="83" t="s">
        <v>51</v>
      </c>
      <c r="G12" s="84" t="s">
        <v>95</v>
      </c>
      <c r="H12" s="83" t="s">
        <v>96</v>
      </c>
      <c r="I12" s="81" t="s">
        <v>53</v>
      </c>
    </row>
    <row r="13" spans="1:11" s="85" customFormat="1" ht="19.5" customHeight="1" x14ac:dyDescent="0.2">
      <c r="A13" s="123">
        <v>1</v>
      </c>
      <c r="B13" s="130"/>
      <c r="C13" s="131"/>
      <c r="D13" s="87">
        <f>SUM(E13:F13)</f>
        <v>0</v>
      </c>
      <c r="E13" s="132"/>
      <c r="F13" s="408"/>
      <c r="G13" s="402"/>
      <c r="H13" s="409"/>
      <c r="I13" s="87">
        <f>SUM(G13:H13)</f>
        <v>0</v>
      </c>
    </row>
    <row r="14" spans="1:11" s="85" customFormat="1" ht="19.5" customHeight="1" x14ac:dyDescent="0.2">
      <c r="A14" s="123">
        <v>2</v>
      </c>
      <c r="B14" s="130"/>
      <c r="C14" s="131"/>
      <c r="D14" s="87">
        <f>SUM(E14:F14)</f>
        <v>0</v>
      </c>
      <c r="E14" s="132"/>
      <c r="F14" s="134"/>
      <c r="G14" s="133"/>
      <c r="H14" s="134"/>
      <c r="I14" s="87">
        <f>SUM(G14:H14)</f>
        <v>0</v>
      </c>
      <c r="J14" s="135"/>
    </row>
    <row r="15" spans="1:11" s="85" customFormat="1" ht="19.5" customHeight="1" thickBot="1" x14ac:dyDescent="0.25">
      <c r="A15" s="86">
        <v>3</v>
      </c>
      <c r="B15" s="401"/>
      <c r="C15" s="88"/>
      <c r="D15" s="87">
        <f>SUM(E15:F15)</f>
        <v>0</v>
      </c>
      <c r="E15" s="89"/>
      <c r="F15" s="90"/>
      <c r="G15" s="91"/>
      <c r="H15" s="91"/>
      <c r="I15" s="87">
        <f>SUM(G15:H15)</f>
        <v>0</v>
      </c>
      <c r="J15" s="115"/>
    </row>
    <row r="16" spans="1:11" s="75" customFormat="1" ht="21.4" customHeight="1" thickBot="1" x14ac:dyDescent="0.25">
      <c r="A16" s="403" t="s">
        <v>72</v>
      </c>
      <c r="B16" s="627" t="s">
        <v>251</v>
      </c>
      <c r="C16" s="404"/>
      <c r="D16" s="405">
        <f t="shared" ref="D16:I16" si="0">SUM(D13:D15)</f>
        <v>0</v>
      </c>
      <c r="E16" s="126">
        <f t="shared" si="0"/>
        <v>0</v>
      </c>
      <c r="F16" s="124">
        <f t="shared" si="0"/>
        <v>0</v>
      </c>
      <c r="G16" s="126">
        <f t="shared" si="0"/>
        <v>0</v>
      </c>
      <c r="H16" s="124">
        <f t="shared" si="0"/>
        <v>0</v>
      </c>
      <c r="I16" s="405">
        <f t="shared" si="0"/>
        <v>0</v>
      </c>
      <c r="J16" s="95"/>
    </row>
    <row r="17" spans="1:11" s="75" customFormat="1" ht="19.5" customHeight="1" x14ac:dyDescent="0.2">
      <c r="A17" s="96">
        <v>1</v>
      </c>
      <c r="B17" s="97"/>
      <c r="C17" s="98"/>
      <c r="D17" s="87">
        <f t="shared" ref="D17:D22" si="1">SUM(E17:F17)</f>
        <v>0</v>
      </c>
      <c r="E17" s="99"/>
      <c r="F17" s="100"/>
      <c r="G17" s="101"/>
      <c r="H17" s="102"/>
      <c r="I17" s="103">
        <v>0</v>
      </c>
    </row>
    <row r="18" spans="1:11" s="75" customFormat="1" ht="19.5" customHeight="1" thickBot="1" x14ac:dyDescent="0.25">
      <c r="A18" s="104">
        <f>A17+1</f>
        <v>2</v>
      </c>
      <c r="B18" s="105"/>
      <c r="C18" s="106"/>
      <c r="D18" s="87">
        <f t="shared" si="1"/>
        <v>0</v>
      </c>
      <c r="E18" s="99"/>
      <c r="F18" s="100"/>
      <c r="G18" s="107"/>
      <c r="H18" s="108"/>
      <c r="I18" s="103">
        <v>0</v>
      </c>
    </row>
    <row r="19" spans="1:11" s="75" customFormat="1" ht="21.75" customHeight="1" thickBot="1" x14ac:dyDescent="0.25">
      <c r="A19" s="92" t="s">
        <v>79</v>
      </c>
      <c r="B19" s="628" t="s">
        <v>252</v>
      </c>
      <c r="C19" s="93"/>
      <c r="D19" s="94">
        <f t="shared" ref="D19:I19" si="2">SUM(D17:D18)</f>
        <v>0</v>
      </c>
      <c r="E19" s="126">
        <f t="shared" si="2"/>
        <v>0</v>
      </c>
      <c r="F19" s="124">
        <f t="shared" si="2"/>
        <v>0</v>
      </c>
      <c r="G19" s="126">
        <f t="shared" si="2"/>
        <v>0</v>
      </c>
      <c r="H19" s="124">
        <f t="shared" si="2"/>
        <v>0</v>
      </c>
      <c r="I19" s="94">
        <f t="shared" si="2"/>
        <v>0</v>
      </c>
    </row>
    <row r="20" spans="1:11" s="75" customFormat="1" ht="19.5" customHeight="1" x14ac:dyDescent="0.2">
      <c r="A20" s="104">
        <v>1</v>
      </c>
      <c r="B20" s="397"/>
      <c r="C20" s="398"/>
      <c r="D20" s="87">
        <f t="shared" si="1"/>
        <v>0</v>
      </c>
      <c r="E20" s="107"/>
      <c r="F20" s="110"/>
      <c r="G20" s="99"/>
      <c r="H20" s="109"/>
      <c r="I20" s="103">
        <f>SUM(G20:H20)</f>
        <v>0</v>
      </c>
    </row>
    <row r="21" spans="1:11" s="75" customFormat="1" ht="19.5" customHeight="1" x14ac:dyDescent="0.2">
      <c r="A21" s="104">
        <f>A20+1</f>
        <v>2</v>
      </c>
      <c r="B21" s="399"/>
      <c r="C21" s="400"/>
      <c r="D21" s="87">
        <f t="shared" si="1"/>
        <v>0</v>
      </c>
      <c r="E21" s="107"/>
      <c r="F21" s="110"/>
      <c r="G21" s="99"/>
      <c r="H21" s="109"/>
      <c r="I21" s="103">
        <f>SUM(G21:H21)</f>
        <v>0</v>
      </c>
    </row>
    <row r="22" spans="1:11" s="75" customFormat="1" ht="19.5" customHeight="1" thickBot="1" x14ac:dyDescent="0.25">
      <c r="A22" s="104">
        <f>A21+1</f>
        <v>3</v>
      </c>
      <c r="B22" s="399"/>
      <c r="C22" s="400"/>
      <c r="D22" s="87">
        <f t="shared" si="1"/>
        <v>0</v>
      </c>
      <c r="E22" s="114"/>
      <c r="F22" s="406"/>
      <c r="G22" s="89"/>
      <c r="H22" s="407"/>
      <c r="I22" s="103">
        <f>SUM(G22:H22)</f>
        <v>0</v>
      </c>
    </row>
    <row r="23" spans="1:11" s="75" customFormat="1" ht="21.75" customHeight="1" thickBot="1" x14ac:dyDescent="0.25">
      <c r="A23" s="92" t="s">
        <v>82</v>
      </c>
      <c r="B23" s="628" t="s">
        <v>135</v>
      </c>
      <c r="C23" s="93"/>
      <c r="D23" s="94">
        <f t="shared" ref="D23:I23" si="3">SUM(D20:D22)</f>
        <v>0</v>
      </c>
      <c r="E23" s="126">
        <f t="shared" si="3"/>
        <v>0</v>
      </c>
      <c r="F23" s="124">
        <f t="shared" si="3"/>
        <v>0</v>
      </c>
      <c r="G23" s="126">
        <f t="shared" si="3"/>
        <v>0</v>
      </c>
      <c r="H23" s="124">
        <f t="shared" si="3"/>
        <v>0</v>
      </c>
      <c r="I23" s="94">
        <f t="shared" si="3"/>
        <v>0</v>
      </c>
    </row>
    <row r="24" spans="1:11" s="75" customFormat="1" ht="21.75" customHeight="1" thickBot="1" x14ac:dyDescent="0.25">
      <c r="A24" s="914" t="s">
        <v>253</v>
      </c>
      <c r="B24" s="915"/>
      <c r="C24" s="915"/>
      <c r="D24" s="111">
        <f t="shared" ref="D24:I24" si="4">D23+D19+D16</f>
        <v>0</v>
      </c>
      <c r="E24" s="127">
        <f t="shared" si="4"/>
        <v>0</v>
      </c>
      <c r="F24" s="125">
        <f t="shared" si="4"/>
        <v>0</v>
      </c>
      <c r="G24" s="127">
        <f t="shared" si="4"/>
        <v>0</v>
      </c>
      <c r="H24" s="125">
        <f t="shared" si="4"/>
        <v>0</v>
      </c>
      <c r="I24" s="111">
        <f t="shared" si="4"/>
        <v>0</v>
      </c>
    </row>
    <row r="25" spans="1:11" s="75" customFormat="1" ht="14.25" customHeight="1" x14ac:dyDescent="0.2">
      <c r="B25" s="112"/>
      <c r="C25" s="113"/>
      <c r="D25" s="113"/>
      <c r="E25" s="113"/>
      <c r="F25" s="113"/>
    </row>
    <row r="26" spans="1:11" s="75" customFormat="1" ht="36.75" customHeight="1" x14ac:dyDescent="0.2">
      <c r="B26" s="112"/>
      <c r="C26" s="113"/>
      <c r="D26" s="113"/>
      <c r="E26" s="113"/>
      <c r="F26" s="113"/>
    </row>
    <row r="27" spans="1:11" s="75" customFormat="1" ht="23.25" customHeight="1" x14ac:dyDescent="0.2">
      <c r="B27" s="112"/>
      <c r="C27" s="113"/>
      <c r="D27" s="113"/>
      <c r="E27" s="113"/>
      <c r="F27" s="113"/>
    </row>
    <row r="28" spans="1:11" ht="18" customHeight="1" x14ac:dyDescent="0.2"/>
    <row r="29" spans="1:11" ht="20.25" x14ac:dyDescent="0.2">
      <c r="A29" s="916"/>
      <c r="B29" s="916"/>
      <c r="C29" s="916"/>
      <c r="D29" s="916"/>
      <c r="E29" s="916"/>
      <c r="F29" s="916"/>
      <c r="G29" s="916"/>
      <c r="H29" s="916"/>
      <c r="I29" s="916"/>
      <c r="J29" s="916"/>
    </row>
    <row r="30" spans="1:11" ht="20.25" x14ac:dyDescent="0.2">
      <c r="A30" s="629" t="s">
        <v>345</v>
      </c>
      <c r="B30" s="916" t="s">
        <v>374</v>
      </c>
      <c r="C30" s="916"/>
      <c r="D30" s="916"/>
      <c r="E30" s="916"/>
      <c r="F30" s="916"/>
      <c r="G30" s="916"/>
      <c r="H30" s="916"/>
      <c r="I30" s="916"/>
      <c r="J30" s="916"/>
      <c r="K30" s="916"/>
    </row>
    <row r="31" spans="1:11" ht="18" x14ac:dyDescent="0.2">
      <c r="A31" s="630"/>
      <c r="B31" s="927" t="s">
        <v>68</v>
      </c>
      <c r="C31" s="927"/>
      <c r="D31" s="927"/>
      <c r="E31" s="927"/>
      <c r="F31" s="927"/>
      <c r="G31" s="927"/>
      <c r="H31" s="927"/>
      <c r="I31" s="927"/>
      <c r="J31" s="927"/>
      <c r="K31" s="927"/>
    </row>
    <row r="32" spans="1:11" ht="22.7" customHeight="1" thickBot="1" x14ac:dyDescent="0.25">
      <c r="J32" s="631"/>
      <c r="K32" s="631" t="s">
        <v>107</v>
      </c>
    </row>
    <row r="33" spans="1:11" ht="18.75" customHeight="1" thickBot="1" x14ac:dyDescent="0.25">
      <c r="A33" s="917" t="s">
        <v>71</v>
      </c>
      <c r="B33" s="920" t="s">
        <v>101</v>
      </c>
      <c r="C33" s="943" t="s">
        <v>57</v>
      </c>
      <c r="D33" s="944"/>
      <c r="E33" s="944"/>
      <c r="F33" s="944"/>
      <c r="G33" s="945"/>
      <c r="H33" s="943" t="s">
        <v>58</v>
      </c>
      <c r="I33" s="944"/>
      <c r="J33" s="944"/>
      <c r="K33" s="945"/>
    </row>
    <row r="34" spans="1:11" ht="12.75" customHeight="1" x14ac:dyDescent="0.2">
      <c r="A34" s="918"/>
      <c r="B34" s="921"/>
      <c r="C34" s="951" t="s">
        <v>61</v>
      </c>
      <c r="D34" s="923" t="s">
        <v>381</v>
      </c>
      <c r="E34" s="946" t="s">
        <v>108</v>
      </c>
      <c r="F34" s="948" t="s">
        <v>382</v>
      </c>
      <c r="G34" s="950" t="s">
        <v>62</v>
      </c>
      <c r="H34" s="951" t="s">
        <v>67</v>
      </c>
      <c r="I34" s="923" t="s">
        <v>59</v>
      </c>
      <c r="J34" s="939" t="s">
        <v>344</v>
      </c>
      <c r="K34" s="941" t="s">
        <v>60</v>
      </c>
    </row>
    <row r="35" spans="1:11" ht="44.45" customHeight="1" thickBot="1" x14ac:dyDescent="0.25">
      <c r="A35" s="919"/>
      <c r="B35" s="922"/>
      <c r="C35" s="952"/>
      <c r="D35" s="924"/>
      <c r="E35" s="947"/>
      <c r="F35" s="949"/>
      <c r="G35" s="942"/>
      <c r="H35" s="952"/>
      <c r="I35" s="924"/>
      <c r="J35" s="940"/>
      <c r="K35" s="942"/>
    </row>
    <row r="36" spans="1:11" ht="14.25" customHeight="1" thickBot="1" x14ac:dyDescent="0.25">
      <c r="A36" s="218">
        <v>1</v>
      </c>
      <c r="B36" s="218">
        <v>2</v>
      </c>
      <c r="C36" s="645">
        <v>3</v>
      </c>
      <c r="D36" s="670">
        <v>4</v>
      </c>
      <c r="E36" s="647">
        <v>5</v>
      </c>
      <c r="F36" s="646">
        <v>6</v>
      </c>
      <c r="G36" s="218">
        <v>7</v>
      </c>
      <c r="H36" s="645">
        <v>8</v>
      </c>
      <c r="I36" s="647">
        <v>9</v>
      </c>
      <c r="J36" s="646">
        <v>10</v>
      </c>
      <c r="K36" s="218">
        <v>11</v>
      </c>
    </row>
    <row r="37" spans="1:11" ht="27.75" customHeight="1" x14ac:dyDescent="0.2">
      <c r="A37" s="219">
        <v>1</v>
      </c>
      <c r="B37" s="220" t="s">
        <v>363</v>
      </c>
      <c r="C37" s="668" t="s">
        <v>383</v>
      </c>
      <c r="D37" s="671">
        <v>520</v>
      </c>
      <c r="E37" s="226">
        <f>G37-C37-D37-F37</f>
        <v>0</v>
      </c>
      <c r="F37" s="225">
        <v>0</v>
      </c>
      <c r="G37" s="221">
        <f>K37</f>
        <v>520</v>
      </c>
      <c r="H37" s="222">
        <f>K37</f>
        <v>520</v>
      </c>
      <c r="I37" s="667">
        <f t="shared" ref="I37:I40" si="5">K37-H37-J37</f>
        <v>0</v>
      </c>
      <c r="J37" s="673">
        <v>0</v>
      </c>
      <c r="K37" s="223">
        <f>'önállóan működő'!E34</f>
        <v>520</v>
      </c>
    </row>
    <row r="38" spans="1:11" ht="27.75" customHeight="1" x14ac:dyDescent="0.2">
      <c r="A38" s="224">
        <f t="shared" ref="A38:A40" si="6">A37+1</f>
        <v>2</v>
      </c>
      <c r="B38" s="220" t="s">
        <v>364</v>
      </c>
      <c r="C38" s="668" t="s">
        <v>383</v>
      </c>
      <c r="D38" s="671">
        <f>438+438</f>
        <v>876</v>
      </c>
      <c r="E38" s="226">
        <f t="shared" ref="E38:E40" si="7">G38-C38-D38-F38</f>
        <v>0</v>
      </c>
      <c r="F38" s="225">
        <v>206</v>
      </c>
      <c r="G38" s="221">
        <f t="shared" ref="G38:G40" si="8">K38</f>
        <v>1082</v>
      </c>
      <c r="H38" s="222">
        <f>K38</f>
        <v>1082</v>
      </c>
      <c r="I38" s="667">
        <v>0</v>
      </c>
      <c r="J38" s="674">
        <v>0</v>
      </c>
      <c r="K38" s="223">
        <f>'önállóan működő'!H34</f>
        <v>1082</v>
      </c>
    </row>
    <row r="39" spans="1:11" ht="27.75" customHeight="1" x14ac:dyDescent="0.2">
      <c r="A39" s="224">
        <f t="shared" si="6"/>
        <v>3</v>
      </c>
      <c r="B39" s="220" t="s">
        <v>365</v>
      </c>
      <c r="C39" s="668" t="s">
        <v>383</v>
      </c>
      <c r="D39" s="671">
        <v>0</v>
      </c>
      <c r="E39" s="226">
        <f t="shared" si="7"/>
        <v>12</v>
      </c>
      <c r="F39" s="225">
        <v>40</v>
      </c>
      <c r="G39" s="221">
        <f t="shared" si="8"/>
        <v>52</v>
      </c>
      <c r="H39" s="222">
        <v>0</v>
      </c>
      <c r="I39" s="667">
        <f t="shared" si="5"/>
        <v>52</v>
      </c>
      <c r="J39" s="674">
        <v>0</v>
      </c>
      <c r="K39" s="223">
        <f>'önállóan működő'!K34</f>
        <v>52</v>
      </c>
    </row>
    <row r="40" spans="1:11" ht="27.75" customHeight="1" thickBot="1" x14ac:dyDescent="0.25">
      <c r="A40" s="224">
        <f t="shared" si="6"/>
        <v>4</v>
      </c>
      <c r="B40" s="220" t="s">
        <v>366</v>
      </c>
      <c r="C40" s="668" t="s">
        <v>383</v>
      </c>
      <c r="D40" s="671">
        <v>600</v>
      </c>
      <c r="E40" s="226">
        <f t="shared" si="7"/>
        <v>0</v>
      </c>
      <c r="F40" s="225">
        <v>0</v>
      </c>
      <c r="G40" s="221">
        <f t="shared" si="8"/>
        <v>600</v>
      </c>
      <c r="H40" s="222">
        <v>0</v>
      </c>
      <c r="I40" s="667">
        <f t="shared" si="5"/>
        <v>600</v>
      </c>
      <c r="J40" s="674">
        <v>0</v>
      </c>
      <c r="K40" s="223">
        <f>'önállóan működő'!N34</f>
        <v>600</v>
      </c>
    </row>
    <row r="41" spans="1:11" ht="27.75" customHeight="1" thickBot="1" x14ac:dyDescent="0.25">
      <c r="A41" s="624" t="s">
        <v>82</v>
      </c>
      <c r="B41" s="625" t="s">
        <v>134</v>
      </c>
      <c r="C41" s="669">
        <f>SUM(C37:C40)</f>
        <v>0</v>
      </c>
      <c r="D41" s="672">
        <f t="shared" ref="D41:K41" si="9">SUM(D37:D40)</f>
        <v>1996</v>
      </c>
      <c r="E41" s="666">
        <f t="shared" si="9"/>
        <v>12</v>
      </c>
      <c r="F41" s="665">
        <f t="shared" si="9"/>
        <v>246</v>
      </c>
      <c r="G41" s="626">
        <f t="shared" si="9"/>
        <v>2254</v>
      </c>
      <c r="H41" s="664">
        <f t="shared" si="9"/>
        <v>1602</v>
      </c>
      <c r="I41" s="666">
        <f t="shared" si="9"/>
        <v>652</v>
      </c>
      <c r="J41" s="665">
        <f t="shared" si="9"/>
        <v>0</v>
      </c>
      <c r="K41" s="564">
        <f t="shared" si="9"/>
        <v>2254</v>
      </c>
    </row>
    <row r="43" spans="1:11" x14ac:dyDescent="0.2">
      <c r="D43" s="675">
        <f>'bevétfő '!J16+'bevétfő '!J52+'bevétfő '!J56+'bevétfő '!J69</f>
        <v>1996</v>
      </c>
      <c r="F43" s="675">
        <f>'bevétfő '!J81</f>
        <v>246</v>
      </c>
      <c r="G43" s="676">
        <f>'bevétfő '!J82</f>
        <v>2254</v>
      </c>
      <c r="K43" s="676">
        <f>'kiadfő '!I76</f>
        <v>2254</v>
      </c>
    </row>
  </sheetData>
  <mergeCells count="25">
    <mergeCell ref="B31:K31"/>
    <mergeCell ref="A6:I6"/>
    <mergeCell ref="B8:I8"/>
    <mergeCell ref="C9:F9"/>
    <mergeCell ref="A10:A11"/>
    <mergeCell ref="B10:B11"/>
    <mergeCell ref="C10:C11"/>
    <mergeCell ref="D10:F10"/>
    <mergeCell ref="G10:I10"/>
    <mergeCell ref="A24:C24"/>
    <mergeCell ref="A29:J29"/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13CC6-384F-4194-93B2-C3404A17B495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J3" sqref="J3:M3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5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384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965"/>
      <c r="K3" s="965"/>
      <c r="L3" s="965"/>
      <c r="M3" s="965"/>
      <c r="N3" s="679"/>
      <c r="O3" s="679"/>
    </row>
    <row r="4" spans="1:15" s="12" customFormat="1" ht="20.25" x14ac:dyDescent="0.3">
      <c r="A4" s="966" t="s">
        <v>396</v>
      </c>
      <c r="B4" s="966"/>
      <c r="C4" s="966"/>
      <c r="D4" s="966"/>
      <c r="E4" s="966"/>
      <c r="F4" s="966"/>
      <c r="G4" s="966"/>
      <c r="H4" s="966"/>
      <c r="I4" s="966"/>
      <c r="J4" s="966"/>
      <c r="K4" s="966"/>
      <c r="L4" s="966"/>
      <c r="M4" s="966"/>
    </row>
    <row r="5" spans="1:15" ht="20.25" x14ac:dyDescent="0.3">
      <c r="A5" s="966" t="s">
        <v>385</v>
      </c>
      <c r="B5" s="966"/>
      <c r="C5" s="966"/>
      <c r="D5" s="966"/>
      <c r="E5" s="966"/>
      <c r="F5" s="966"/>
      <c r="G5" s="966"/>
      <c r="H5" s="966"/>
      <c r="I5" s="966"/>
      <c r="J5" s="966"/>
      <c r="K5" s="966"/>
      <c r="L5" s="966"/>
      <c r="M5" s="966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9"/>
    </row>
    <row r="10" spans="1:15" ht="12.2" customHeight="1" thickBot="1" x14ac:dyDescent="0.25">
      <c r="F10"/>
      <c r="M10" s="129" t="s">
        <v>107</v>
      </c>
    </row>
    <row r="11" spans="1:15" s="18" customFormat="1" ht="25.5" customHeight="1" thickBot="1" x14ac:dyDescent="0.25">
      <c r="A11" s="967" t="s">
        <v>71</v>
      </c>
      <c r="B11" s="969" t="s">
        <v>69</v>
      </c>
      <c r="C11" s="971" t="s">
        <v>333</v>
      </c>
      <c r="D11" s="972"/>
      <c r="E11" s="972"/>
      <c r="F11" s="74"/>
      <c r="G11" s="973" t="s">
        <v>71</v>
      </c>
      <c r="H11" s="969" t="s">
        <v>238</v>
      </c>
      <c r="I11" s="975" t="s">
        <v>332</v>
      </c>
      <c r="J11" s="976"/>
      <c r="K11" s="976"/>
      <c r="L11" s="976"/>
      <c r="M11" s="977"/>
      <c r="N11" s="583"/>
    </row>
    <row r="12" spans="1:15" s="18" customFormat="1" ht="34.5" customHeight="1" thickBot="1" x14ac:dyDescent="0.25">
      <c r="A12" s="968"/>
      <c r="B12" s="970"/>
      <c r="C12" s="680" t="s">
        <v>386</v>
      </c>
      <c r="D12" s="681" t="s">
        <v>339</v>
      </c>
      <c r="E12" s="588" t="s">
        <v>387</v>
      </c>
      <c r="F12" s="578"/>
      <c r="G12" s="974"/>
      <c r="H12" s="970"/>
      <c r="I12" s="682" t="s">
        <v>388</v>
      </c>
      <c r="J12" s="683" t="s">
        <v>331</v>
      </c>
      <c r="K12" s="684" t="s">
        <v>339</v>
      </c>
      <c r="L12" s="685" t="s">
        <v>389</v>
      </c>
      <c r="M12" s="686" t="s">
        <v>331</v>
      </c>
      <c r="N12" s="583"/>
    </row>
    <row r="13" spans="1:15" s="691" customFormat="1" ht="18.75" customHeight="1" thickBot="1" x14ac:dyDescent="0.25">
      <c r="A13" s="196" t="s">
        <v>72</v>
      </c>
      <c r="B13" s="565" t="s">
        <v>314</v>
      </c>
      <c r="C13" s="589">
        <f>'bevétfő '!H20</f>
        <v>1558</v>
      </c>
      <c r="D13" s="687">
        <f>'bevétfő '!I20</f>
        <v>438</v>
      </c>
      <c r="E13" s="579">
        <f>'bevétfő '!J20</f>
        <v>1996</v>
      </c>
      <c r="F13" s="688"/>
      <c r="G13" s="536" t="s">
        <v>72</v>
      </c>
      <c r="H13" s="537" t="s">
        <v>90</v>
      </c>
      <c r="I13" s="538">
        <v>0</v>
      </c>
      <c r="J13" s="953"/>
      <c r="K13" s="635">
        <v>0</v>
      </c>
      <c r="L13" s="689">
        <v>0</v>
      </c>
      <c r="M13" s="956"/>
      <c r="N13" s="690"/>
    </row>
    <row r="14" spans="1:15" s="691" customFormat="1" ht="18.75" customHeight="1" thickBot="1" x14ac:dyDescent="0.25">
      <c r="A14" s="205">
        <v>1</v>
      </c>
      <c r="B14" s="566" t="s">
        <v>315</v>
      </c>
      <c r="C14" s="590">
        <v>0</v>
      </c>
      <c r="D14" s="692">
        <v>0</v>
      </c>
      <c r="E14" s="693">
        <v>0</v>
      </c>
      <c r="F14" s="694"/>
      <c r="G14" s="539" t="s">
        <v>79</v>
      </c>
      <c r="H14" s="537" t="s">
        <v>133</v>
      </c>
      <c r="I14" s="538">
        <v>0</v>
      </c>
      <c r="J14" s="954"/>
      <c r="K14" s="635">
        <v>0</v>
      </c>
      <c r="L14" s="689">
        <v>0</v>
      </c>
      <c r="M14" s="957"/>
      <c r="N14" s="690"/>
    </row>
    <row r="15" spans="1:15" s="691" customFormat="1" ht="18.75" customHeight="1" thickBot="1" x14ac:dyDescent="0.25">
      <c r="A15" s="206">
        <v>2</v>
      </c>
      <c r="B15" s="567" t="s">
        <v>296</v>
      </c>
      <c r="C15" s="590">
        <v>0</v>
      </c>
      <c r="D15" s="695">
        <v>0</v>
      </c>
      <c r="E15" s="692">
        <v>0</v>
      </c>
      <c r="F15" s="694"/>
      <c r="G15" s="536" t="s">
        <v>82</v>
      </c>
      <c r="H15" s="537" t="s">
        <v>93</v>
      </c>
      <c r="I15" s="538">
        <f>'kiadfő '!G11</f>
        <v>1812</v>
      </c>
      <c r="J15" s="954"/>
      <c r="K15" s="635">
        <f>'kiadfő '!H11</f>
        <v>442</v>
      </c>
      <c r="L15" s="689">
        <f>'kiadfő '!I11</f>
        <v>2254</v>
      </c>
      <c r="M15" s="957"/>
      <c r="N15" s="690"/>
    </row>
    <row r="16" spans="1:15" s="691" customFormat="1" ht="18.75" customHeight="1" thickBot="1" x14ac:dyDescent="0.25">
      <c r="A16" s="206">
        <v>3</v>
      </c>
      <c r="B16" s="567" t="s">
        <v>297</v>
      </c>
      <c r="C16" s="590">
        <v>0</v>
      </c>
      <c r="D16" s="692">
        <v>0</v>
      </c>
      <c r="E16" s="692">
        <v>0</v>
      </c>
      <c r="F16" s="694"/>
      <c r="G16" s="536" t="s">
        <v>83</v>
      </c>
      <c r="H16" s="537" t="s">
        <v>240</v>
      </c>
      <c r="I16" s="538">
        <v>0</v>
      </c>
      <c r="J16" s="954"/>
      <c r="K16" s="635">
        <v>0</v>
      </c>
      <c r="L16" s="689">
        <v>0</v>
      </c>
      <c r="M16" s="957"/>
      <c r="N16" s="690"/>
    </row>
    <row r="17" spans="1:14" s="691" customFormat="1" ht="18.75" customHeight="1" thickBot="1" x14ac:dyDescent="0.25">
      <c r="A17" s="206">
        <v>4</v>
      </c>
      <c r="B17" s="567" t="s">
        <v>168</v>
      </c>
      <c r="C17" s="590">
        <v>0</v>
      </c>
      <c r="D17" s="696">
        <v>0</v>
      </c>
      <c r="E17" s="696">
        <v>0</v>
      </c>
      <c r="F17" s="694"/>
      <c r="G17" s="198" t="s">
        <v>305</v>
      </c>
      <c r="H17" s="697" t="s">
        <v>260</v>
      </c>
      <c r="I17" s="210">
        <v>0</v>
      </c>
      <c r="J17" s="954"/>
      <c r="K17" s="585">
        <v>0</v>
      </c>
      <c r="L17" s="698">
        <v>0</v>
      </c>
      <c r="M17" s="957"/>
      <c r="N17" s="690"/>
    </row>
    <row r="18" spans="1:14" s="691" customFormat="1" ht="18.75" customHeight="1" thickBot="1" x14ac:dyDescent="0.25">
      <c r="A18" s="196" t="s">
        <v>79</v>
      </c>
      <c r="B18" s="565" t="s">
        <v>316</v>
      </c>
      <c r="C18" s="589">
        <f>SUM(C14:C17)</f>
        <v>0</v>
      </c>
      <c r="D18" s="687">
        <f>SUM(D14:D17)</f>
        <v>0</v>
      </c>
      <c r="E18" s="687">
        <f>SUM(E14:E17)</f>
        <v>0</v>
      </c>
      <c r="F18" s="694"/>
      <c r="G18" s="198" t="s">
        <v>306</v>
      </c>
      <c r="H18" s="699" t="s">
        <v>0</v>
      </c>
      <c r="I18" s="210">
        <v>0</v>
      </c>
      <c r="J18" s="954"/>
      <c r="K18" s="585">
        <v>0</v>
      </c>
      <c r="L18" s="698">
        <v>0</v>
      </c>
      <c r="M18" s="957"/>
      <c r="N18" s="690"/>
    </row>
    <row r="19" spans="1:14" s="691" customFormat="1" ht="18.75" customHeight="1" x14ac:dyDescent="0.2">
      <c r="A19" s="206" t="s">
        <v>75</v>
      </c>
      <c r="B19" s="567" t="s">
        <v>172</v>
      </c>
      <c r="C19" s="591">
        <v>0</v>
      </c>
      <c r="D19" s="693">
        <v>0</v>
      </c>
      <c r="E19" s="693">
        <v>0</v>
      </c>
      <c r="F19" s="694"/>
      <c r="G19" s="198" t="s">
        <v>307</v>
      </c>
      <c r="H19" s="699" t="s">
        <v>2</v>
      </c>
      <c r="I19" s="210">
        <v>0</v>
      </c>
      <c r="J19" s="954"/>
      <c r="K19" s="585">
        <v>0</v>
      </c>
      <c r="L19" s="698">
        <v>0</v>
      </c>
      <c r="M19" s="957"/>
      <c r="N19" s="690"/>
    </row>
    <row r="20" spans="1:14" s="691" customFormat="1" ht="18.75" customHeight="1" x14ac:dyDescent="0.2">
      <c r="A20" s="207" t="s">
        <v>76</v>
      </c>
      <c r="B20" s="568" t="s">
        <v>317</v>
      </c>
      <c r="C20" s="592">
        <v>0</v>
      </c>
      <c r="D20" s="700">
        <v>0</v>
      </c>
      <c r="E20" s="700">
        <v>0</v>
      </c>
      <c r="F20" s="694"/>
      <c r="G20" s="198" t="s">
        <v>308</v>
      </c>
      <c r="H20" s="699" t="s">
        <v>4</v>
      </c>
      <c r="I20" s="210">
        <f>'kiadfő '!G16</f>
        <v>0</v>
      </c>
      <c r="J20" s="954"/>
      <c r="K20" s="585">
        <f>'kiadfő '!H16</f>
        <v>0</v>
      </c>
      <c r="L20" s="698">
        <f>'kiadfő '!I16</f>
        <v>0</v>
      </c>
      <c r="M20" s="957"/>
      <c r="N20" s="690"/>
    </row>
    <row r="21" spans="1:14" s="691" customFormat="1" ht="18.75" customHeight="1" x14ac:dyDescent="0.2">
      <c r="A21" s="535" t="s">
        <v>77</v>
      </c>
      <c r="B21" s="567" t="s">
        <v>178</v>
      </c>
      <c r="C21" s="591">
        <v>0</v>
      </c>
      <c r="D21" s="700">
        <v>0</v>
      </c>
      <c r="E21" s="700">
        <v>0</v>
      </c>
      <c r="F21" s="694"/>
      <c r="G21" s="198" t="s">
        <v>309</v>
      </c>
      <c r="H21" s="699" t="s">
        <v>6</v>
      </c>
      <c r="I21" s="211">
        <v>0</v>
      </c>
      <c r="J21" s="954"/>
      <c r="K21" s="585">
        <v>0</v>
      </c>
      <c r="L21" s="698">
        <v>0</v>
      </c>
      <c r="M21" s="957"/>
      <c r="N21" s="690"/>
    </row>
    <row r="22" spans="1:14" s="691" customFormat="1" ht="18.75" customHeight="1" x14ac:dyDescent="0.2">
      <c r="A22" s="206" t="s">
        <v>78</v>
      </c>
      <c r="B22" s="566" t="s">
        <v>180</v>
      </c>
      <c r="C22" s="591">
        <v>0</v>
      </c>
      <c r="D22" s="700">
        <v>0</v>
      </c>
      <c r="E22" s="700">
        <v>0</v>
      </c>
      <c r="F22" s="694"/>
      <c r="G22" s="198" t="s">
        <v>310</v>
      </c>
      <c r="H22" s="699" t="s">
        <v>8</v>
      </c>
      <c r="I22" s="211">
        <f>'kiadfő '!G26</f>
        <v>0</v>
      </c>
      <c r="J22" s="954"/>
      <c r="K22" s="585">
        <f>'kiadfő '!H26</f>
        <v>0</v>
      </c>
      <c r="L22" s="698">
        <f>'kiadfő '!I26</f>
        <v>0</v>
      </c>
      <c r="M22" s="957"/>
      <c r="N22" s="690"/>
    </row>
    <row r="23" spans="1:14" s="691" customFormat="1" ht="18.75" customHeight="1" x14ac:dyDescent="0.2">
      <c r="A23" s="207" t="s">
        <v>125</v>
      </c>
      <c r="B23" s="567" t="s">
        <v>318</v>
      </c>
      <c r="C23" s="593">
        <v>0</v>
      </c>
      <c r="D23" s="700">
        <v>0</v>
      </c>
      <c r="E23" s="700">
        <v>0</v>
      </c>
      <c r="F23" s="694"/>
      <c r="G23" s="524" t="s">
        <v>311</v>
      </c>
      <c r="H23" s="701" t="s">
        <v>337</v>
      </c>
      <c r="I23" s="525">
        <v>0</v>
      </c>
      <c r="J23" s="954"/>
      <c r="K23" s="586">
        <v>0</v>
      </c>
      <c r="L23" s="702">
        <v>0</v>
      </c>
      <c r="M23" s="957"/>
      <c r="N23" s="690"/>
    </row>
    <row r="24" spans="1:14" s="691" customFormat="1" ht="18.75" customHeight="1" x14ac:dyDescent="0.2">
      <c r="A24" s="535" t="s">
        <v>244</v>
      </c>
      <c r="B24" s="567" t="s">
        <v>46</v>
      </c>
      <c r="C24" s="593">
        <f>'bevétfő '!H46</f>
        <v>8</v>
      </c>
      <c r="D24" s="703">
        <f>'bevétfő '!I46</f>
        <v>4</v>
      </c>
      <c r="E24" s="703">
        <f>'bevétfő '!J46</f>
        <v>12</v>
      </c>
      <c r="F24" s="694"/>
      <c r="G24" s="959"/>
      <c r="H24" s="704" t="s">
        <v>312</v>
      </c>
      <c r="I24" s="519"/>
      <c r="J24" s="954"/>
      <c r="K24" s="705"/>
      <c r="L24" s="706"/>
      <c r="M24" s="957"/>
      <c r="N24" s="690"/>
    </row>
    <row r="25" spans="1:14" s="691" customFormat="1" ht="18.75" customHeight="1" thickBot="1" x14ac:dyDescent="0.25">
      <c r="A25" s="206" t="s">
        <v>245</v>
      </c>
      <c r="B25" s="568" t="s">
        <v>189</v>
      </c>
      <c r="C25" s="594">
        <v>0</v>
      </c>
      <c r="D25" s="707">
        <v>0</v>
      </c>
      <c r="E25" s="707">
        <v>0</v>
      </c>
      <c r="F25" s="694"/>
      <c r="G25" s="960"/>
      <c r="H25" s="708" t="s">
        <v>341</v>
      </c>
      <c r="I25" s="519"/>
      <c r="J25" s="954"/>
      <c r="K25" s="705"/>
      <c r="L25" s="706"/>
      <c r="M25" s="957"/>
      <c r="N25" s="690"/>
    </row>
    <row r="26" spans="1:14" s="691" customFormat="1" ht="18.75" customHeight="1" thickBot="1" x14ac:dyDescent="0.25">
      <c r="A26" s="196" t="s">
        <v>82</v>
      </c>
      <c r="B26" s="565" t="s">
        <v>390</v>
      </c>
      <c r="C26" s="589">
        <f>SUM(C19:C25)</f>
        <v>8</v>
      </c>
      <c r="D26" s="687">
        <f>SUM(D19:D25)</f>
        <v>4</v>
      </c>
      <c r="E26" s="687">
        <f>SUM(E19:E25)</f>
        <v>12</v>
      </c>
      <c r="F26" s="694"/>
      <c r="G26" s="536" t="s">
        <v>84</v>
      </c>
      <c r="H26" s="537" t="s">
        <v>391</v>
      </c>
      <c r="I26" s="538">
        <f>SUM(I17:I23)</f>
        <v>0</v>
      </c>
      <c r="J26" s="954"/>
      <c r="K26" s="635">
        <f>SUM(K17:K23)</f>
        <v>0</v>
      </c>
      <c r="L26" s="689">
        <f>SUM(L17:L23)</f>
        <v>0</v>
      </c>
      <c r="M26" s="957"/>
      <c r="N26" s="690"/>
    </row>
    <row r="27" spans="1:14" s="691" customFormat="1" ht="18.75" customHeight="1" x14ac:dyDescent="0.2">
      <c r="A27" s="205">
        <v>1</v>
      </c>
      <c r="B27" s="569" t="s">
        <v>229</v>
      </c>
      <c r="C27" s="595">
        <v>0</v>
      </c>
      <c r="D27" s="709">
        <v>0</v>
      </c>
      <c r="E27" s="709">
        <v>0</v>
      </c>
      <c r="F27" s="694"/>
      <c r="G27" s="199"/>
      <c r="H27" s="189"/>
      <c r="I27" s="212"/>
      <c r="J27" s="954"/>
      <c r="K27" s="710"/>
      <c r="L27" s="711"/>
      <c r="M27" s="957"/>
      <c r="N27" s="690"/>
    </row>
    <row r="28" spans="1:14" s="691" customFormat="1" ht="18.75" customHeight="1" thickBot="1" x14ac:dyDescent="0.25">
      <c r="A28" s="207">
        <v>2</v>
      </c>
      <c r="B28" s="568" t="s">
        <v>194</v>
      </c>
      <c r="C28" s="595">
        <v>0</v>
      </c>
      <c r="D28" s="709">
        <v>0</v>
      </c>
      <c r="E28" s="709">
        <v>0</v>
      </c>
      <c r="F28" s="694"/>
      <c r="G28" s="712"/>
      <c r="H28" s="713"/>
      <c r="I28" s="714"/>
      <c r="J28" s="954"/>
      <c r="K28" s="690"/>
      <c r="L28" s="715"/>
      <c r="M28" s="957"/>
      <c r="N28" s="690"/>
    </row>
    <row r="29" spans="1:14" s="691" customFormat="1" ht="18.75" customHeight="1" thickBot="1" x14ac:dyDescent="0.25">
      <c r="A29" s="197" t="s">
        <v>83</v>
      </c>
      <c r="B29" s="570" t="s">
        <v>392</v>
      </c>
      <c r="C29" s="596">
        <f>SUM(C27:C28)</f>
        <v>0</v>
      </c>
      <c r="D29" s="716">
        <f>SUM(D27:D28)</f>
        <v>0</v>
      </c>
      <c r="E29" s="716">
        <f>SUM(E27:E28)</f>
        <v>0</v>
      </c>
      <c r="F29" s="694"/>
      <c r="G29" s="717"/>
      <c r="H29" s="718"/>
      <c r="I29" s="719"/>
      <c r="J29" s="955"/>
      <c r="K29" s="720"/>
      <c r="L29" s="721"/>
      <c r="M29" s="958"/>
      <c r="N29" s="690"/>
    </row>
    <row r="30" spans="1:14" s="9" customFormat="1" ht="18.75" customHeight="1" thickTop="1" thickBot="1" x14ac:dyDescent="0.3">
      <c r="A30" s="530" t="s">
        <v>97</v>
      </c>
      <c r="B30" s="571" t="s">
        <v>237</v>
      </c>
      <c r="C30" s="534">
        <f>C13+C18+C26+C29</f>
        <v>1566</v>
      </c>
      <c r="D30" s="722">
        <f>D13+D18+D26+D29</f>
        <v>442</v>
      </c>
      <c r="E30" s="722">
        <f t="shared" ref="E30" si="0">E13+E18+E26+E29</f>
        <v>2008</v>
      </c>
      <c r="F30" s="723"/>
      <c r="G30" s="533" t="s">
        <v>97</v>
      </c>
      <c r="H30" s="531" t="s">
        <v>239</v>
      </c>
      <c r="I30" s="534">
        <f>I13+I14+I15+I16+I26</f>
        <v>1812</v>
      </c>
      <c r="J30" s="582">
        <f>C30-I30</f>
        <v>-246</v>
      </c>
      <c r="K30" s="724">
        <f>K13+K14+K15+K16+K26</f>
        <v>442</v>
      </c>
      <c r="L30" s="722">
        <f>L13+L14+L15+L16+L26</f>
        <v>2254</v>
      </c>
      <c r="M30" s="532">
        <f>E30-L30</f>
        <v>-246</v>
      </c>
      <c r="N30" s="584"/>
    </row>
    <row r="31" spans="1:14" s="691" customFormat="1" ht="18.75" customHeight="1" thickTop="1" thickBot="1" x14ac:dyDescent="0.3">
      <c r="A31" s="540" t="s">
        <v>84</v>
      </c>
      <c r="B31" s="725" t="s">
        <v>195</v>
      </c>
      <c r="C31" s="597">
        <v>0</v>
      </c>
      <c r="D31" s="726">
        <v>0</v>
      </c>
      <c r="E31" s="726">
        <v>0</v>
      </c>
      <c r="F31" s="541"/>
      <c r="G31" s="544" t="s">
        <v>230</v>
      </c>
      <c r="H31" s="542" t="s">
        <v>236</v>
      </c>
      <c r="I31" s="543">
        <f>'kiadfő '!G40</f>
        <v>0</v>
      </c>
      <c r="J31" s="961"/>
      <c r="K31" s="727">
        <f>'kiadfő '!H40</f>
        <v>0</v>
      </c>
      <c r="L31" s="728">
        <f>'kiadfő '!I40</f>
        <v>0</v>
      </c>
      <c r="M31" s="962"/>
      <c r="N31" s="690"/>
    </row>
    <row r="32" spans="1:14" s="691" customFormat="1" ht="18.75" customHeight="1" thickTop="1" thickBot="1" x14ac:dyDescent="0.25">
      <c r="A32" s="205">
        <v>1</v>
      </c>
      <c r="B32" s="566" t="s">
        <v>49</v>
      </c>
      <c r="C32" s="590">
        <v>0</v>
      </c>
      <c r="D32" s="692">
        <v>0</v>
      </c>
      <c r="E32" s="692">
        <v>0</v>
      </c>
      <c r="F32" s="729"/>
      <c r="G32" s="544" t="s">
        <v>231</v>
      </c>
      <c r="H32" s="542" t="s">
        <v>235</v>
      </c>
      <c r="I32" s="543">
        <v>0</v>
      </c>
      <c r="J32" s="954"/>
      <c r="K32" s="727">
        <v>0</v>
      </c>
      <c r="L32" s="728">
        <v>0</v>
      </c>
      <c r="M32" s="963"/>
      <c r="N32" s="690"/>
    </row>
    <row r="33" spans="1:16" s="691" customFormat="1" ht="18.75" customHeight="1" thickTop="1" x14ac:dyDescent="0.2">
      <c r="A33" s="207">
        <v>2</v>
      </c>
      <c r="B33" s="568" t="s">
        <v>204</v>
      </c>
      <c r="C33" s="590">
        <v>0</v>
      </c>
      <c r="D33" s="692">
        <v>0</v>
      </c>
      <c r="E33" s="692">
        <v>0</v>
      </c>
      <c r="F33" s="729"/>
      <c r="G33" s="545" t="s">
        <v>305</v>
      </c>
      <c r="H33" s="699" t="s">
        <v>16</v>
      </c>
      <c r="I33" s="209">
        <v>0</v>
      </c>
      <c r="J33" s="954"/>
      <c r="K33" s="730">
        <v>0</v>
      </c>
      <c r="L33" s="731">
        <v>0</v>
      </c>
      <c r="M33" s="963"/>
      <c r="N33" s="690"/>
    </row>
    <row r="34" spans="1:16" s="58" customFormat="1" ht="18.75" customHeight="1" x14ac:dyDescent="0.2">
      <c r="A34" s="206">
        <v>3</v>
      </c>
      <c r="B34" s="567" t="s">
        <v>326</v>
      </c>
      <c r="C34" s="590">
        <v>0</v>
      </c>
      <c r="D34" s="692">
        <v>0</v>
      </c>
      <c r="E34" s="692">
        <v>0</v>
      </c>
      <c r="F34" s="732"/>
      <c r="G34" s="546" t="s">
        <v>306</v>
      </c>
      <c r="H34" s="699" t="s">
        <v>18</v>
      </c>
      <c r="I34" s="209">
        <v>0</v>
      </c>
      <c r="J34" s="954"/>
      <c r="K34" s="730">
        <v>0</v>
      </c>
      <c r="L34" s="731">
        <v>0</v>
      </c>
      <c r="M34" s="963"/>
      <c r="N34" s="733"/>
    </row>
    <row r="35" spans="1:16" s="58" customFormat="1" ht="18.75" customHeight="1" thickBot="1" x14ac:dyDescent="0.25">
      <c r="A35" s="205">
        <v>4</v>
      </c>
      <c r="B35" s="566" t="s">
        <v>327</v>
      </c>
      <c r="C35" s="590">
        <v>0</v>
      </c>
      <c r="D35" s="692">
        <v>0</v>
      </c>
      <c r="E35" s="692">
        <v>0</v>
      </c>
      <c r="F35" s="732"/>
      <c r="G35" s="546" t="s">
        <v>307</v>
      </c>
      <c r="H35" s="699" t="s">
        <v>20</v>
      </c>
      <c r="I35" s="209">
        <v>0</v>
      </c>
      <c r="J35" s="954"/>
      <c r="K35" s="730">
        <v>0</v>
      </c>
      <c r="L35" s="731">
        <v>0</v>
      </c>
      <c r="M35" s="963"/>
      <c r="N35" s="733"/>
    </row>
    <row r="36" spans="1:16" s="58" customFormat="1" ht="18.75" customHeight="1" thickTop="1" thickBot="1" x14ac:dyDescent="0.25">
      <c r="A36" s="190" t="s">
        <v>230</v>
      </c>
      <c r="B36" s="572" t="s">
        <v>393</v>
      </c>
      <c r="C36" s="598">
        <f>SUM(C32:C35)</f>
        <v>0</v>
      </c>
      <c r="D36" s="734">
        <f>SUM(D32:D35)</f>
        <v>0</v>
      </c>
      <c r="E36" s="734">
        <f>SUM(E32:E35)</f>
        <v>0</v>
      </c>
      <c r="F36" s="735"/>
      <c r="G36" s="546" t="s">
        <v>308</v>
      </c>
      <c r="H36" s="699" t="s">
        <v>22</v>
      </c>
      <c r="I36" s="210">
        <v>0</v>
      </c>
      <c r="J36" s="954"/>
      <c r="K36" s="585">
        <v>0</v>
      </c>
      <c r="L36" s="698">
        <v>0</v>
      </c>
      <c r="M36" s="963"/>
      <c r="N36" s="733"/>
    </row>
    <row r="37" spans="1:16" s="691" customFormat="1" ht="18.75" customHeight="1" thickTop="1" thickBot="1" x14ac:dyDescent="0.25">
      <c r="A37" s="205">
        <v>1</v>
      </c>
      <c r="B37" s="566" t="s">
        <v>121</v>
      </c>
      <c r="C37" s="590">
        <v>0</v>
      </c>
      <c r="D37" s="692">
        <v>0</v>
      </c>
      <c r="E37" s="692">
        <v>0</v>
      </c>
      <c r="F37" s="694"/>
      <c r="G37" s="520" t="s">
        <v>309</v>
      </c>
      <c r="H37" s="736" t="s">
        <v>24</v>
      </c>
      <c r="I37" s="213">
        <v>0</v>
      </c>
      <c r="J37" s="954"/>
      <c r="K37" s="737">
        <v>0</v>
      </c>
      <c r="L37" s="738">
        <v>0</v>
      </c>
      <c r="M37" s="963"/>
      <c r="N37" s="690"/>
    </row>
    <row r="38" spans="1:16" s="691" customFormat="1" ht="18.75" customHeight="1" thickTop="1" thickBot="1" x14ac:dyDescent="0.25">
      <c r="A38" s="208">
        <v>2</v>
      </c>
      <c r="B38" s="573" t="s">
        <v>119</v>
      </c>
      <c r="C38" s="599">
        <v>0</v>
      </c>
      <c r="D38" s="739">
        <v>0</v>
      </c>
      <c r="E38" s="739">
        <v>0</v>
      </c>
      <c r="F38" s="694"/>
      <c r="G38" s="200" t="s">
        <v>87</v>
      </c>
      <c r="H38" s="192" t="s">
        <v>313</v>
      </c>
      <c r="I38" s="214">
        <f>SUM(I33:I37)</f>
        <v>0</v>
      </c>
      <c r="J38" s="954"/>
      <c r="K38" s="740">
        <f>SUM(K33:K37)</f>
        <v>0</v>
      </c>
      <c r="L38" s="741">
        <f>SUM(L33:L37)</f>
        <v>0</v>
      </c>
      <c r="M38" s="963"/>
      <c r="N38" s="690"/>
      <c r="P38" s="712"/>
    </row>
    <row r="39" spans="1:16" s="691" customFormat="1" ht="18.75" customHeight="1" thickTop="1" thickBot="1" x14ac:dyDescent="0.25">
      <c r="A39" s="191" t="s">
        <v>231</v>
      </c>
      <c r="B39" s="574" t="s">
        <v>394</v>
      </c>
      <c r="C39" s="600">
        <f>SUM(C37:C38)</f>
        <v>0</v>
      </c>
      <c r="D39" s="742">
        <f>SUM(D37:D38)</f>
        <v>0</v>
      </c>
      <c r="E39" s="742">
        <f>SUM(E37:E38)</f>
        <v>0</v>
      </c>
      <c r="F39" s="694"/>
      <c r="G39" s="521"/>
      <c r="H39" s="522" t="s">
        <v>338</v>
      </c>
      <c r="I39" s="523"/>
      <c r="J39" s="955"/>
      <c r="K39" s="743"/>
      <c r="L39" s="744"/>
      <c r="M39" s="964"/>
      <c r="N39" s="690"/>
    </row>
    <row r="40" spans="1:16" s="691" customFormat="1" ht="24" customHeight="1" thickTop="1" thickBot="1" x14ac:dyDescent="0.25">
      <c r="A40" s="526" t="s">
        <v>86</v>
      </c>
      <c r="B40" s="575" t="s">
        <v>232</v>
      </c>
      <c r="C40" s="529">
        <f>C31+C36+C39</f>
        <v>0</v>
      </c>
      <c r="D40" s="745">
        <f>D31+D36+D39</f>
        <v>0</v>
      </c>
      <c r="E40" s="745">
        <f>E31+E36+E39</f>
        <v>0</v>
      </c>
      <c r="F40" s="746"/>
      <c r="G40" s="528" t="s">
        <v>86</v>
      </c>
      <c r="H40" s="527" t="s">
        <v>395</v>
      </c>
      <c r="I40" s="529">
        <f>I31+I32+I38+I39</f>
        <v>0</v>
      </c>
      <c r="J40" s="582">
        <f>C40-I40</f>
        <v>0</v>
      </c>
      <c r="K40" s="747">
        <f>K31+K32+K38+K39</f>
        <v>0</v>
      </c>
      <c r="L40" s="745">
        <f>L31+L32+L38+L39</f>
        <v>0</v>
      </c>
      <c r="M40" s="580">
        <f>E40-L40</f>
        <v>0</v>
      </c>
      <c r="N40" s="690"/>
    </row>
    <row r="41" spans="1:16" s="691" customFormat="1" ht="24" customHeight="1" thickTop="1" thickBot="1" x14ac:dyDescent="0.25">
      <c r="A41" s="194" t="s">
        <v>128</v>
      </c>
      <c r="B41" s="576" t="s">
        <v>129</v>
      </c>
      <c r="C41" s="601">
        <f>C30+C40</f>
        <v>1566</v>
      </c>
      <c r="D41" s="748">
        <f>D30+D40</f>
        <v>442</v>
      </c>
      <c r="E41" s="748">
        <f>E30+E40</f>
        <v>2008</v>
      </c>
      <c r="F41" s="694"/>
      <c r="G41" s="201" t="s">
        <v>128</v>
      </c>
      <c r="H41" s="203" t="s">
        <v>130</v>
      </c>
      <c r="I41" s="215">
        <f>I30+I40</f>
        <v>1812</v>
      </c>
      <c r="J41" s="587">
        <f>C41-I41</f>
        <v>-246</v>
      </c>
      <c r="K41" s="749">
        <f>K30+K40</f>
        <v>442</v>
      </c>
      <c r="L41" s="750">
        <f>L30+L40</f>
        <v>2254</v>
      </c>
      <c r="M41" s="217">
        <f>M30+M40</f>
        <v>-246</v>
      </c>
      <c r="N41" s="690"/>
    </row>
    <row r="42" spans="1:16" s="691" customFormat="1" ht="24" customHeight="1" thickTop="1" thickBot="1" x14ac:dyDescent="0.25">
      <c r="A42" s="193" t="s">
        <v>233</v>
      </c>
      <c r="B42" s="577" t="s">
        <v>132</v>
      </c>
      <c r="C42" s="602">
        <f>'bevétfő '!H81</f>
        <v>246</v>
      </c>
      <c r="D42" s="751">
        <f>'bevétfő '!I81</f>
        <v>0</v>
      </c>
      <c r="E42" s="751">
        <f>'bevétfő '!J81</f>
        <v>246</v>
      </c>
      <c r="F42" s="694"/>
      <c r="G42" s="202" t="s">
        <v>233</v>
      </c>
      <c r="H42" s="204" t="s">
        <v>131</v>
      </c>
      <c r="I42" s="216">
        <v>0</v>
      </c>
      <c r="J42" s="752">
        <f>C42-I42</f>
        <v>246</v>
      </c>
      <c r="K42" s="753">
        <v>0</v>
      </c>
      <c r="L42" s="754">
        <v>0</v>
      </c>
      <c r="M42" s="581">
        <f>E42-L42</f>
        <v>246</v>
      </c>
      <c r="N42" s="690"/>
      <c r="O42" s="755"/>
    </row>
    <row r="43" spans="1:16" s="691" customFormat="1" ht="26.45" customHeight="1" thickTop="1" thickBot="1" x14ac:dyDescent="0.25">
      <c r="A43" s="194" t="s">
        <v>234</v>
      </c>
      <c r="B43" s="576" t="s">
        <v>127</v>
      </c>
      <c r="C43" s="603">
        <f>SUM(C41:C42)</f>
        <v>1812</v>
      </c>
      <c r="D43" s="748">
        <f>SUM(D41:D42)</f>
        <v>442</v>
      </c>
      <c r="E43" s="748">
        <f>SUM(E41:E42)</f>
        <v>2254</v>
      </c>
      <c r="F43" s="694"/>
      <c r="G43" s="201" t="s">
        <v>234</v>
      </c>
      <c r="H43" s="203" t="s">
        <v>126</v>
      </c>
      <c r="I43" s="215">
        <f>SUM(I41:I42)</f>
        <v>1812</v>
      </c>
      <c r="J43" s="587">
        <f>C43-I43</f>
        <v>0</v>
      </c>
      <c r="K43" s="749">
        <f>SUM(K41:K42)</f>
        <v>442</v>
      </c>
      <c r="L43" s="750">
        <f>SUM(L41:L42)</f>
        <v>2254</v>
      </c>
      <c r="M43" s="217">
        <f>SUM(M41:M42)</f>
        <v>0</v>
      </c>
      <c r="N43" s="690"/>
    </row>
    <row r="44" spans="1:16" s="9" customFormat="1" ht="15.75" thickTop="1" x14ac:dyDescent="0.25">
      <c r="A44" s="122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1812</v>
      </c>
      <c r="D45" s="4">
        <f>'bevétfő '!I82</f>
        <v>442</v>
      </c>
      <c r="E45" s="4">
        <f>'bevétfő '!J82</f>
        <v>2254</v>
      </c>
      <c r="F45" s="4">
        <f>'bevétfő '!K82</f>
        <v>0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56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FA99F-D2FD-4433-B0A3-898D5035438A}">
  <dimension ref="A1:M19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G30" sqref="G30"/>
    </sheetView>
  </sheetViews>
  <sheetFormatPr defaultRowHeight="14.25" x14ac:dyDescent="0.2"/>
  <cols>
    <col min="1" max="1" width="5.1640625" style="794" customWidth="1"/>
    <col min="2" max="2" width="80" style="795" customWidth="1"/>
    <col min="3" max="3" width="9.5" style="794" customWidth="1"/>
    <col min="4" max="4" width="15.6640625" style="796" customWidth="1"/>
    <col min="5" max="5" width="14.5" style="796" customWidth="1"/>
    <col min="6" max="6" width="79.83203125" style="795" bestFit="1" customWidth="1"/>
    <col min="7" max="7" width="57.33203125" style="795" customWidth="1"/>
    <col min="8" max="256" width="9.33203125" style="795"/>
    <col min="257" max="257" width="5.1640625" style="795" customWidth="1"/>
    <col min="258" max="258" width="101" style="795" bestFit="1" customWidth="1"/>
    <col min="259" max="259" width="9.5" style="795" customWidth="1"/>
    <col min="260" max="260" width="15.6640625" style="795" customWidth="1"/>
    <col min="261" max="261" width="14.5" style="795" customWidth="1"/>
    <col min="262" max="262" width="79.83203125" style="795" bestFit="1" customWidth="1"/>
    <col min="263" max="263" width="128.1640625" style="795" customWidth="1"/>
    <col min="264" max="512" width="9.33203125" style="795"/>
    <col min="513" max="513" width="5.1640625" style="795" customWidth="1"/>
    <col min="514" max="514" width="101" style="795" bestFit="1" customWidth="1"/>
    <col min="515" max="515" width="9.5" style="795" customWidth="1"/>
    <col min="516" max="516" width="15.6640625" style="795" customWidth="1"/>
    <col min="517" max="517" width="14.5" style="795" customWidth="1"/>
    <col min="518" max="518" width="79.83203125" style="795" bestFit="1" customWidth="1"/>
    <col min="519" max="519" width="128.1640625" style="795" customWidth="1"/>
    <col min="520" max="768" width="9.33203125" style="795"/>
    <col min="769" max="769" width="5.1640625" style="795" customWidth="1"/>
    <col min="770" max="770" width="101" style="795" bestFit="1" customWidth="1"/>
    <col min="771" max="771" width="9.5" style="795" customWidth="1"/>
    <col min="772" max="772" width="15.6640625" style="795" customWidth="1"/>
    <col min="773" max="773" width="14.5" style="795" customWidth="1"/>
    <col min="774" max="774" width="79.83203125" style="795" bestFit="1" customWidth="1"/>
    <col min="775" max="775" width="128.1640625" style="795" customWidth="1"/>
    <col min="776" max="1024" width="9.33203125" style="795"/>
    <col min="1025" max="1025" width="5.1640625" style="795" customWidth="1"/>
    <col min="1026" max="1026" width="101" style="795" bestFit="1" customWidth="1"/>
    <col min="1027" max="1027" width="9.5" style="795" customWidth="1"/>
    <col min="1028" max="1028" width="15.6640625" style="795" customWidth="1"/>
    <col min="1029" max="1029" width="14.5" style="795" customWidth="1"/>
    <col min="1030" max="1030" width="79.83203125" style="795" bestFit="1" customWidth="1"/>
    <col min="1031" max="1031" width="128.1640625" style="795" customWidth="1"/>
    <col min="1032" max="1280" width="9.33203125" style="795"/>
    <col min="1281" max="1281" width="5.1640625" style="795" customWidth="1"/>
    <col min="1282" max="1282" width="101" style="795" bestFit="1" customWidth="1"/>
    <col min="1283" max="1283" width="9.5" style="795" customWidth="1"/>
    <col min="1284" max="1284" width="15.6640625" style="795" customWidth="1"/>
    <col min="1285" max="1285" width="14.5" style="795" customWidth="1"/>
    <col min="1286" max="1286" width="79.83203125" style="795" bestFit="1" customWidth="1"/>
    <col min="1287" max="1287" width="128.1640625" style="795" customWidth="1"/>
    <col min="1288" max="1536" width="9.33203125" style="795"/>
    <col min="1537" max="1537" width="5.1640625" style="795" customWidth="1"/>
    <col min="1538" max="1538" width="101" style="795" bestFit="1" customWidth="1"/>
    <col min="1539" max="1539" width="9.5" style="795" customWidth="1"/>
    <col min="1540" max="1540" width="15.6640625" style="795" customWidth="1"/>
    <col min="1541" max="1541" width="14.5" style="795" customWidth="1"/>
    <col min="1542" max="1542" width="79.83203125" style="795" bestFit="1" customWidth="1"/>
    <col min="1543" max="1543" width="128.1640625" style="795" customWidth="1"/>
    <col min="1544" max="1792" width="9.33203125" style="795"/>
    <col min="1793" max="1793" width="5.1640625" style="795" customWidth="1"/>
    <col min="1794" max="1794" width="101" style="795" bestFit="1" customWidth="1"/>
    <col min="1795" max="1795" width="9.5" style="795" customWidth="1"/>
    <col min="1796" max="1796" width="15.6640625" style="795" customWidth="1"/>
    <col min="1797" max="1797" width="14.5" style="795" customWidth="1"/>
    <col min="1798" max="1798" width="79.83203125" style="795" bestFit="1" customWidth="1"/>
    <col min="1799" max="1799" width="128.1640625" style="795" customWidth="1"/>
    <col min="1800" max="2048" width="9.33203125" style="795"/>
    <col min="2049" max="2049" width="5.1640625" style="795" customWidth="1"/>
    <col min="2050" max="2050" width="101" style="795" bestFit="1" customWidth="1"/>
    <col min="2051" max="2051" width="9.5" style="795" customWidth="1"/>
    <col min="2052" max="2052" width="15.6640625" style="795" customWidth="1"/>
    <col min="2053" max="2053" width="14.5" style="795" customWidth="1"/>
    <col min="2054" max="2054" width="79.83203125" style="795" bestFit="1" customWidth="1"/>
    <col min="2055" max="2055" width="128.1640625" style="795" customWidth="1"/>
    <col min="2056" max="2304" width="9.33203125" style="795"/>
    <col min="2305" max="2305" width="5.1640625" style="795" customWidth="1"/>
    <col min="2306" max="2306" width="101" style="795" bestFit="1" customWidth="1"/>
    <col min="2307" max="2307" width="9.5" style="795" customWidth="1"/>
    <col min="2308" max="2308" width="15.6640625" style="795" customWidth="1"/>
    <col min="2309" max="2309" width="14.5" style="795" customWidth="1"/>
    <col min="2310" max="2310" width="79.83203125" style="795" bestFit="1" customWidth="1"/>
    <col min="2311" max="2311" width="128.1640625" style="795" customWidth="1"/>
    <col min="2312" max="2560" width="9.33203125" style="795"/>
    <col min="2561" max="2561" width="5.1640625" style="795" customWidth="1"/>
    <col min="2562" max="2562" width="101" style="795" bestFit="1" customWidth="1"/>
    <col min="2563" max="2563" width="9.5" style="795" customWidth="1"/>
    <col min="2564" max="2564" width="15.6640625" style="795" customWidth="1"/>
    <col min="2565" max="2565" width="14.5" style="795" customWidth="1"/>
    <col min="2566" max="2566" width="79.83203125" style="795" bestFit="1" customWidth="1"/>
    <col min="2567" max="2567" width="128.1640625" style="795" customWidth="1"/>
    <col min="2568" max="2816" width="9.33203125" style="795"/>
    <col min="2817" max="2817" width="5.1640625" style="795" customWidth="1"/>
    <col min="2818" max="2818" width="101" style="795" bestFit="1" customWidth="1"/>
    <col min="2819" max="2819" width="9.5" style="795" customWidth="1"/>
    <col min="2820" max="2820" width="15.6640625" style="795" customWidth="1"/>
    <col min="2821" max="2821" width="14.5" style="795" customWidth="1"/>
    <col min="2822" max="2822" width="79.83203125" style="795" bestFit="1" customWidth="1"/>
    <col min="2823" max="2823" width="128.1640625" style="795" customWidth="1"/>
    <col min="2824" max="3072" width="9.33203125" style="795"/>
    <col min="3073" max="3073" width="5.1640625" style="795" customWidth="1"/>
    <col min="3074" max="3074" width="101" style="795" bestFit="1" customWidth="1"/>
    <col min="3075" max="3075" width="9.5" style="795" customWidth="1"/>
    <col min="3076" max="3076" width="15.6640625" style="795" customWidth="1"/>
    <col min="3077" max="3077" width="14.5" style="795" customWidth="1"/>
    <col min="3078" max="3078" width="79.83203125" style="795" bestFit="1" customWidth="1"/>
    <col min="3079" max="3079" width="128.1640625" style="795" customWidth="1"/>
    <col min="3080" max="3328" width="9.33203125" style="795"/>
    <col min="3329" max="3329" width="5.1640625" style="795" customWidth="1"/>
    <col min="3330" max="3330" width="101" style="795" bestFit="1" customWidth="1"/>
    <col min="3331" max="3331" width="9.5" style="795" customWidth="1"/>
    <col min="3332" max="3332" width="15.6640625" style="795" customWidth="1"/>
    <col min="3333" max="3333" width="14.5" style="795" customWidth="1"/>
    <col min="3334" max="3334" width="79.83203125" style="795" bestFit="1" customWidth="1"/>
    <col min="3335" max="3335" width="128.1640625" style="795" customWidth="1"/>
    <col min="3336" max="3584" width="9.33203125" style="795"/>
    <col min="3585" max="3585" width="5.1640625" style="795" customWidth="1"/>
    <col min="3586" max="3586" width="101" style="795" bestFit="1" customWidth="1"/>
    <col min="3587" max="3587" width="9.5" style="795" customWidth="1"/>
    <col min="3588" max="3588" width="15.6640625" style="795" customWidth="1"/>
    <col min="3589" max="3589" width="14.5" style="795" customWidth="1"/>
    <col min="3590" max="3590" width="79.83203125" style="795" bestFit="1" customWidth="1"/>
    <col min="3591" max="3591" width="128.1640625" style="795" customWidth="1"/>
    <col min="3592" max="3840" width="9.33203125" style="795"/>
    <col min="3841" max="3841" width="5.1640625" style="795" customWidth="1"/>
    <col min="3842" max="3842" width="101" style="795" bestFit="1" customWidth="1"/>
    <col min="3843" max="3843" width="9.5" style="795" customWidth="1"/>
    <col min="3844" max="3844" width="15.6640625" style="795" customWidth="1"/>
    <col min="3845" max="3845" width="14.5" style="795" customWidth="1"/>
    <col min="3846" max="3846" width="79.83203125" style="795" bestFit="1" customWidth="1"/>
    <col min="3847" max="3847" width="128.1640625" style="795" customWidth="1"/>
    <col min="3848" max="4096" width="9.33203125" style="795"/>
    <col min="4097" max="4097" width="5.1640625" style="795" customWidth="1"/>
    <col min="4098" max="4098" width="101" style="795" bestFit="1" customWidth="1"/>
    <col min="4099" max="4099" width="9.5" style="795" customWidth="1"/>
    <col min="4100" max="4100" width="15.6640625" style="795" customWidth="1"/>
    <col min="4101" max="4101" width="14.5" style="795" customWidth="1"/>
    <col min="4102" max="4102" width="79.83203125" style="795" bestFit="1" customWidth="1"/>
    <col min="4103" max="4103" width="128.1640625" style="795" customWidth="1"/>
    <col min="4104" max="4352" width="9.33203125" style="795"/>
    <col min="4353" max="4353" width="5.1640625" style="795" customWidth="1"/>
    <col min="4354" max="4354" width="101" style="795" bestFit="1" customWidth="1"/>
    <col min="4355" max="4355" width="9.5" style="795" customWidth="1"/>
    <col min="4356" max="4356" width="15.6640625" style="795" customWidth="1"/>
    <col min="4357" max="4357" width="14.5" style="795" customWidth="1"/>
    <col min="4358" max="4358" width="79.83203125" style="795" bestFit="1" customWidth="1"/>
    <col min="4359" max="4359" width="128.1640625" style="795" customWidth="1"/>
    <col min="4360" max="4608" width="9.33203125" style="795"/>
    <col min="4609" max="4609" width="5.1640625" style="795" customWidth="1"/>
    <col min="4610" max="4610" width="101" style="795" bestFit="1" customWidth="1"/>
    <col min="4611" max="4611" width="9.5" style="795" customWidth="1"/>
    <col min="4612" max="4612" width="15.6640625" style="795" customWidth="1"/>
    <col min="4613" max="4613" width="14.5" style="795" customWidth="1"/>
    <col min="4614" max="4614" width="79.83203125" style="795" bestFit="1" customWidth="1"/>
    <col min="4615" max="4615" width="128.1640625" style="795" customWidth="1"/>
    <col min="4616" max="4864" width="9.33203125" style="795"/>
    <col min="4865" max="4865" width="5.1640625" style="795" customWidth="1"/>
    <col min="4866" max="4866" width="101" style="795" bestFit="1" customWidth="1"/>
    <col min="4867" max="4867" width="9.5" style="795" customWidth="1"/>
    <col min="4868" max="4868" width="15.6640625" style="795" customWidth="1"/>
    <col min="4869" max="4869" width="14.5" style="795" customWidth="1"/>
    <col min="4870" max="4870" width="79.83203125" style="795" bestFit="1" customWidth="1"/>
    <col min="4871" max="4871" width="128.1640625" style="795" customWidth="1"/>
    <col min="4872" max="5120" width="9.33203125" style="795"/>
    <col min="5121" max="5121" width="5.1640625" style="795" customWidth="1"/>
    <col min="5122" max="5122" width="101" style="795" bestFit="1" customWidth="1"/>
    <col min="5123" max="5123" width="9.5" style="795" customWidth="1"/>
    <col min="5124" max="5124" width="15.6640625" style="795" customWidth="1"/>
    <col min="5125" max="5125" width="14.5" style="795" customWidth="1"/>
    <col min="5126" max="5126" width="79.83203125" style="795" bestFit="1" customWidth="1"/>
    <col min="5127" max="5127" width="128.1640625" style="795" customWidth="1"/>
    <col min="5128" max="5376" width="9.33203125" style="795"/>
    <col min="5377" max="5377" width="5.1640625" style="795" customWidth="1"/>
    <col min="5378" max="5378" width="101" style="795" bestFit="1" customWidth="1"/>
    <col min="5379" max="5379" width="9.5" style="795" customWidth="1"/>
    <col min="5380" max="5380" width="15.6640625" style="795" customWidth="1"/>
    <col min="5381" max="5381" width="14.5" style="795" customWidth="1"/>
    <col min="5382" max="5382" width="79.83203125" style="795" bestFit="1" customWidth="1"/>
    <col min="5383" max="5383" width="128.1640625" style="795" customWidth="1"/>
    <col min="5384" max="5632" width="9.33203125" style="795"/>
    <col min="5633" max="5633" width="5.1640625" style="795" customWidth="1"/>
    <col min="5634" max="5634" width="101" style="795" bestFit="1" customWidth="1"/>
    <col min="5635" max="5635" width="9.5" style="795" customWidth="1"/>
    <col min="5636" max="5636" width="15.6640625" style="795" customWidth="1"/>
    <col min="5637" max="5637" width="14.5" style="795" customWidth="1"/>
    <col min="5638" max="5638" width="79.83203125" style="795" bestFit="1" customWidth="1"/>
    <col min="5639" max="5639" width="128.1640625" style="795" customWidth="1"/>
    <col min="5640" max="5888" width="9.33203125" style="795"/>
    <col min="5889" max="5889" width="5.1640625" style="795" customWidth="1"/>
    <col min="5890" max="5890" width="101" style="795" bestFit="1" customWidth="1"/>
    <col min="5891" max="5891" width="9.5" style="795" customWidth="1"/>
    <col min="5892" max="5892" width="15.6640625" style="795" customWidth="1"/>
    <col min="5893" max="5893" width="14.5" style="795" customWidth="1"/>
    <col min="5894" max="5894" width="79.83203125" style="795" bestFit="1" customWidth="1"/>
    <col min="5895" max="5895" width="128.1640625" style="795" customWidth="1"/>
    <col min="5896" max="6144" width="9.33203125" style="795"/>
    <col min="6145" max="6145" width="5.1640625" style="795" customWidth="1"/>
    <col min="6146" max="6146" width="101" style="795" bestFit="1" customWidth="1"/>
    <col min="6147" max="6147" width="9.5" style="795" customWidth="1"/>
    <col min="6148" max="6148" width="15.6640625" style="795" customWidth="1"/>
    <col min="6149" max="6149" width="14.5" style="795" customWidth="1"/>
    <col min="6150" max="6150" width="79.83203125" style="795" bestFit="1" customWidth="1"/>
    <col min="6151" max="6151" width="128.1640625" style="795" customWidth="1"/>
    <col min="6152" max="6400" width="9.33203125" style="795"/>
    <col min="6401" max="6401" width="5.1640625" style="795" customWidth="1"/>
    <col min="6402" max="6402" width="101" style="795" bestFit="1" customWidth="1"/>
    <col min="6403" max="6403" width="9.5" style="795" customWidth="1"/>
    <col min="6404" max="6404" width="15.6640625" style="795" customWidth="1"/>
    <col min="6405" max="6405" width="14.5" style="795" customWidth="1"/>
    <col min="6406" max="6406" width="79.83203125" style="795" bestFit="1" customWidth="1"/>
    <col min="6407" max="6407" width="128.1640625" style="795" customWidth="1"/>
    <col min="6408" max="6656" width="9.33203125" style="795"/>
    <col min="6657" max="6657" width="5.1640625" style="795" customWidth="1"/>
    <col min="6658" max="6658" width="101" style="795" bestFit="1" customWidth="1"/>
    <col min="6659" max="6659" width="9.5" style="795" customWidth="1"/>
    <col min="6660" max="6660" width="15.6640625" style="795" customWidth="1"/>
    <col min="6661" max="6661" width="14.5" style="795" customWidth="1"/>
    <col min="6662" max="6662" width="79.83203125" style="795" bestFit="1" customWidth="1"/>
    <col min="6663" max="6663" width="128.1640625" style="795" customWidth="1"/>
    <col min="6664" max="6912" width="9.33203125" style="795"/>
    <col min="6913" max="6913" width="5.1640625" style="795" customWidth="1"/>
    <col min="6914" max="6914" width="101" style="795" bestFit="1" customWidth="1"/>
    <col min="6915" max="6915" width="9.5" style="795" customWidth="1"/>
    <col min="6916" max="6916" width="15.6640625" style="795" customWidth="1"/>
    <col min="6917" max="6917" width="14.5" style="795" customWidth="1"/>
    <col min="6918" max="6918" width="79.83203125" style="795" bestFit="1" customWidth="1"/>
    <col min="6919" max="6919" width="128.1640625" style="795" customWidth="1"/>
    <col min="6920" max="7168" width="9.33203125" style="795"/>
    <col min="7169" max="7169" width="5.1640625" style="795" customWidth="1"/>
    <col min="7170" max="7170" width="101" style="795" bestFit="1" customWidth="1"/>
    <col min="7171" max="7171" width="9.5" style="795" customWidth="1"/>
    <col min="7172" max="7172" width="15.6640625" style="795" customWidth="1"/>
    <col min="7173" max="7173" width="14.5" style="795" customWidth="1"/>
    <col min="7174" max="7174" width="79.83203125" style="795" bestFit="1" customWidth="1"/>
    <col min="7175" max="7175" width="128.1640625" style="795" customWidth="1"/>
    <col min="7176" max="7424" width="9.33203125" style="795"/>
    <col min="7425" max="7425" width="5.1640625" style="795" customWidth="1"/>
    <col min="7426" max="7426" width="101" style="795" bestFit="1" customWidth="1"/>
    <col min="7427" max="7427" width="9.5" style="795" customWidth="1"/>
    <col min="7428" max="7428" width="15.6640625" style="795" customWidth="1"/>
    <col min="7429" max="7429" width="14.5" style="795" customWidth="1"/>
    <col min="7430" max="7430" width="79.83203125" style="795" bestFit="1" customWidth="1"/>
    <col min="7431" max="7431" width="128.1640625" style="795" customWidth="1"/>
    <col min="7432" max="7680" width="9.33203125" style="795"/>
    <col min="7681" max="7681" width="5.1640625" style="795" customWidth="1"/>
    <col min="7682" max="7682" width="101" style="795" bestFit="1" customWidth="1"/>
    <col min="7683" max="7683" width="9.5" style="795" customWidth="1"/>
    <col min="7684" max="7684" width="15.6640625" style="795" customWidth="1"/>
    <col min="7685" max="7685" width="14.5" style="795" customWidth="1"/>
    <col min="7686" max="7686" width="79.83203125" style="795" bestFit="1" customWidth="1"/>
    <col min="7687" max="7687" width="128.1640625" style="795" customWidth="1"/>
    <col min="7688" max="7936" width="9.33203125" style="795"/>
    <col min="7937" max="7937" width="5.1640625" style="795" customWidth="1"/>
    <col min="7938" max="7938" width="101" style="795" bestFit="1" customWidth="1"/>
    <col min="7939" max="7939" width="9.5" style="795" customWidth="1"/>
    <col min="7940" max="7940" width="15.6640625" style="795" customWidth="1"/>
    <col min="7941" max="7941" width="14.5" style="795" customWidth="1"/>
    <col min="7942" max="7942" width="79.83203125" style="795" bestFit="1" customWidth="1"/>
    <col min="7943" max="7943" width="128.1640625" style="795" customWidth="1"/>
    <col min="7944" max="8192" width="9.33203125" style="795"/>
    <col min="8193" max="8193" width="5.1640625" style="795" customWidth="1"/>
    <col min="8194" max="8194" width="101" style="795" bestFit="1" customWidth="1"/>
    <col min="8195" max="8195" width="9.5" style="795" customWidth="1"/>
    <col min="8196" max="8196" width="15.6640625" style="795" customWidth="1"/>
    <col min="8197" max="8197" width="14.5" style="795" customWidth="1"/>
    <col min="8198" max="8198" width="79.83203125" style="795" bestFit="1" customWidth="1"/>
    <col min="8199" max="8199" width="128.1640625" style="795" customWidth="1"/>
    <col min="8200" max="8448" width="9.33203125" style="795"/>
    <col min="8449" max="8449" width="5.1640625" style="795" customWidth="1"/>
    <col min="8450" max="8450" width="101" style="795" bestFit="1" customWidth="1"/>
    <col min="8451" max="8451" width="9.5" style="795" customWidth="1"/>
    <col min="8452" max="8452" width="15.6640625" style="795" customWidth="1"/>
    <col min="8453" max="8453" width="14.5" style="795" customWidth="1"/>
    <col min="8454" max="8454" width="79.83203125" style="795" bestFit="1" customWidth="1"/>
    <col min="8455" max="8455" width="128.1640625" style="795" customWidth="1"/>
    <col min="8456" max="8704" width="9.33203125" style="795"/>
    <col min="8705" max="8705" width="5.1640625" style="795" customWidth="1"/>
    <col min="8706" max="8706" width="101" style="795" bestFit="1" customWidth="1"/>
    <col min="8707" max="8707" width="9.5" style="795" customWidth="1"/>
    <col min="8708" max="8708" width="15.6640625" style="795" customWidth="1"/>
    <col min="8709" max="8709" width="14.5" style="795" customWidth="1"/>
    <col min="8710" max="8710" width="79.83203125" style="795" bestFit="1" customWidth="1"/>
    <col min="8711" max="8711" width="128.1640625" style="795" customWidth="1"/>
    <col min="8712" max="8960" width="9.33203125" style="795"/>
    <col min="8961" max="8961" width="5.1640625" style="795" customWidth="1"/>
    <col min="8962" max="8962" width="101" style="795" bestFit="1" customWidth="1"/>
    <col min="8963" max="8963" width="9.5" style="795" customWidth="1"/>
    <col min="8964" max="8964" width="15.6640625" style="795" customWidth="1"/>
    <col min="8965" max="8965" width="14.5" style="795" customWidth="1"/>
    <col min="8966" max="8966" width="79.83203125" style="795" bestFit="1" customWidth="1"/>
    <col min="8967" max="8967" width="128.1640625" style="795" customWidth="1"/>
    <col min="8968" max="9216" width="9.33203125" style="795"/>
    <col min="9217" max="9217" width="5.1640625" style="795" customWidth="1"/>
    <col min="9218" max="9218" width="101" style="795" bestFit="1" customWidth="1"/>
    <col min="9219" max="9219" width="9.5" style="795" customWidth="1"/>
    <col min="9220" max="9220" width="15.6640625" style="795" customWidth="1"/>
    <col min="9221" max="9221" width="14.5" style="795" customWidth="1"/>
    <col min="9222" max="9222" width="79.83203125" style="795" bestFit="1" customWidth="1"/>
    <col min="9223" max="9223" width="128.1640625" style="795" customWidth="1"/>
    <col min="9224" max="9472" width="9.33203125" style="795"/>
    <col min="9473" max="9473" width="5.1640625" style="795" customWidth="1"/>
    <col min="9474" max="9474" width="101" style="795" bestFit="1" customWidth="1"/>
    <col min="9475" max="9475" width="9.5" style="795" customWidth="1"/>
    <col min="9476" max="9476" width="15.6640625" style="795" customWidth="1"/>
    <col min="9477" max="9477" width="14.5" style="795" customWidth="1"/>
    <col min="9478" max="9478" width="79.83203125" style="795" bestFit="1" customWidth="1"/>
    <col min="9479" max="9479" width="128.1640625" style="795" customWidth="1"/>
    <col min="9480" max="9728" width="9.33203125" style="795"/>
    <col min="9729" max="9729" width="5.1640625" style="795" customWidth="1"/>
    <col min="9730" max="9730" width="101" style="795" bestFit="1" customWidth="1"/>
    <col min="9731" max="9731" width="9.5" style="795" customWidth="1"/>
    <col min="9732" max="9732" width="15.6640625" style="795" customWidth="1"/>
    <col min="9733" max="9733" width="14.5" style="795" customWidth="1"/>
    <col min="9734" max="9734" width="79.83203125" style="795" bestFit="1" customWidth="1"/>
    <col min="9735" max="9735" width="128.1640625" style="795" customWidth="1"/>
    <col min="9736" max="9984" width="9.33203125" style="795"/>
    <col min="9985" max="9985" width="5.1640625" style="795" customWidth="1"/>
    <col min="9986" max="9986" width="101" style="795" bestFit="1" customWidth="1"/>
    <col min="9987" max="9987" width="9.5" style="795" customWidth="1"/>
    <col min="9988" max="9988" width="15.6640625" style="795" customWidth="1"/>
    <col min="9989" max="9989" width="14.5" style="795" customWidth="1"/>
    <col min="9990" max="9990" width="79.83203125" style="795" bestFit="1" customWidth="1"/>
    <col min="9991" max="9991" width="128.1640625" style="795" customWidth="1"/>
    <col min="9992" max="10240" width="9.33203125" style="795"/>
    <col min="10241" max="10241" width="5.1640625" style="795" customWidth="1"/>
    <col min="10242" max="10242" width="101" style="795" bestFit="1" customWidth="1"/>
    <col min="10243" max="10243" width="9.5" style="795" customWidth="1"/>
    <col min="10244" max="10244" width="15.6640625" style="795" customWidth="1"/>
    <col min="10245" max="10245" width="14.5" style="795" customWidth="1"/>
    <col min="10246" max="10246" width="79.83203125" style="795" bestFit="1" customWidth="1"/>
    <col min="10247" max="10247" width="128.1640625" style="795" customWidth="1"/>
    <col min="10248" max="10496" width="9.33203125" style="795"/>
    <col min="10497" max="10497" width="5.1640625" style="795" customWidth="1"/>
    <col min="10498" max="10498" width="101" style="795" bestFit="1" customWidth="1"/>
    <col min="10499" max="10499" width="9.5" style="795" customWidth="1"/>
    <col min="10500" max="10500" width="15.6640625" style="795" customWidth="1"/>
    <col min="10501" max="10501" width="14.5" style="795" customWidth="1"/>
    <col min="10502" max="10502" width="79.83203125" style="795" bestFit="1" customWidth="1"/>
    <col min="10503" max="10503" width="128.1640625" style="795" customWidth="1"/>
    <col min="10504" max="10752" width="9.33203125" style="795"/>
    <col min="10753" max="10753" width="5.1640625" style="795" customWidth="1"/>
    <col min="10754" max="10754" width="101" style="795" bestFit="1" customWidth="1"/>
    <col min="10755" max="10755" width="9.5" style="795" customWidth="1"/>
    <col min="10756" max="10756" width="15.6640625" style="795" customWidth="1"/>
    <col min="10757" max="10757" width="14.5" style="795" customWidth="1"/>
    <col min="10758" max="10758" width="79.83203125" style="795" bestFit="1" customWidth="1"/>
    <col min="10759" max="10759" width="128.1640625" style="795" customWidth="1"/>
    <col min="10760" max="11008" width="9.33203125" style="795"/>
    <col min="11009" max="11009" width="5.1640625" style="795" customWidth="1"/>
    <col min="11010" max="11010" width="101" style="795" bestFit="1" customWidth="1"/>
    <col min="11011" max="11011" width="9.5" style="795" customWidth="1"/>
    <col min="11012" max="11012" width="15.6640625" style="795" customWidth="1"/>
    <col min="11013" max="11013" width="14.5" style="795" customWidth="1"/>
    <col min="11014" max="11014" width="79.83203125" style="795" bestFit="1" customWidth="1"/>
    <col min="11015" max="11015" width="128.1640625" style="795" customWidth="1"/>
    <col min="11016" max="11264" width="9.33203125" style="795"/>
    <col min="11265" max="11265" width="5.1640625" style="795" customWidth="1"/>
    <col min="11266" max="11266" width="101" style="795" bestFit="1" customWidth="1"/>
    <col min="11267" max="11267" width="9.5" style="795" customWidth="1"/>
    <col min="11268" max="11268" width="15.6640625" style="795" customWidth="1"/>
    <col min="11269" max="11269" width="14.5" style="795" customWidth="1"/>
    <col min="11270" max="11270" width="79.83203125" style="795" bestFit="1" customWidth="1"/>
    <col min="11271" max="11271" width="128.1640625" style="795" customWidth="1"/>
    <col min="11272" max="11520" width="9.33203125" style="795"/>
    <col min="11521" max="11521" width="5.1640625" style="795" customWidth="1"/>
    <col min="11522" max="11522" width="101" style="795" bestFit="1" customWidth="1"/>
    <col min="11523" max="11523" width="9.5" style="795" customWidth="1"/>
    <col min="11524" max="11524" width="15.6640625" style="795" customWidth="1"/>
    <col min="11525" max="11525" width="14.5" style="795" customWidth="1"/>
    <col min="11526" max="11526" width="79.83203125" style="795" bestFit="1" customWidth="1"/>
    <col min="11527" max="11527" width="128.1640625" style="795" customWidth="1"/>
    <col min="11528" max="11776" width="9.33203125" style="795"/>
    <col min="11777" max="11777" width="5.1640625" style="795" customWidth="1"/>
    <col min="11778" max="11778" width="101" style="795" bestFit="1" customWidth="1"/>
    <col min="11779" max="11779" width="9.5" style="795" customWidth="1"/>
    <col min="11780" max="11780" width="15.6640625" style="795" customWidth="1"/>
    <col min="11781" max="11781" width="14.5" style="795" customWidth="1"/>
    <col min="11782" max="11782" width="79.83203125" style="795" bestFit="1" customWidth="1"/>
    <col min="11783" max="11783" width="128.1640625" style="795" customWidth="1"/>
    <col min="11784" max="12032" width="9.33203125" style="795"/>
    <col min="12033" max="12033" width="5.1640625" style="795" customWidth="1"/>
    <col min="12034" max="12034" width="101" style="795" bestFit="1" customWidth="1"/>
    <col min="12035" max="12035" width="9.5" style="795" customWidth="1"/>
    <col min="12036" max="12036" width="15.6640625" style="795" customWidth="1"/>
    <col min="12037" max="12037" width="14.5" style="795" customWidth="1"/>
    <col min="12038" max="12038" width="79.83203125" style="795" bestFit="1" customWidth="1"/>
    <col min="12039" max="12039" width="128.1640625" style="795" customWidth="1"/>
    <col min="12040" max="12288" width="9.33203125" style="795"/>
    <col min="12289" max="12289" width="5.1640625" style="795" customWidth="1"/>
    <col min="12290" max="12290" width="101" style="795" bestFit="1" customWidth="1"/>
    <col min="12291" max="12291" width="9.5" style="795" customWidth="1"/>
    <col min="12292" max="12292" width="15.6640625" style="795" customWidth="1"/>
    <col min="12293" max="12293" width="14.5" style="795" customWidth="1"/>
    <col min="12294" max="12294" width="79.83203125" style="795" bestFit="1" customWidth="1"/>
    <col min="12295" max="12295" width="128.1640625" style="795" customWidth="1"/>
    <col min="12296" max="12544" width="9.33203125" style="795"/>
    <col min="12545" max="12545" width="5.1640625" style="795" customWidth="1"/>
    <col min="12546" max="12546" width="101" style="795" bestFit="1" customWidth="1"/>
    <col min="12547" max="12547" width="9.5" style="795" customWidth="1"/>
    <col min="12548" max="12548" width="15.6640625" style="795" customWidth="1"/>
    <col min="12549" max="12549" width="14.5" style="795" customWidth="1"/>
    <col min="12550" max="12550" width="79.83203125" style="795" bestFit="1" customWidth="1"/>
    <col min="12551" max="12551" width="128.1640625" style="795" customWidth="1"/>
    <col min="12552" max="12800" width="9.33203125" style="795"/>
    <col min="12801" max="12801" width="5.1640625" style="795" customWidth="1"/>
    <col min="12802" max="12802" width="101" style="795" bestFit="1" customWidth="1"/>
    <col min="12803" max="12803" width="9.5" style="795" customWidth="1"/>
    <col min="12804" max="12804" width="15.6640625" style="795" customWidth="1"/>
    <col min="12805" max="12805" width="14.5" style="795" customWidth="1"/>
    <col min="12806" max="12806" width="79.83203125" style="795" bestFit="1" customWidth="1"/>
    <col min="12807" max="12807" width="128.1640625" style="795" customWidth="1"/>
    <col min="12808" max="13056" width="9.33203125" style="795"/>
    <col min="13057" max="13057" width="5.1640625" style="795" customWidth="1"/>
    <col min="13058" max="13058" width="101" style="795" bestFit="1" customWidth="1"/>
    <col min="13059" max="13059" width="9.5" style="795" customWidth="1"/>
    <col min="13060" max="13060" width="15.6640625" style="795" customWidth="1"/>
    <col min="13061" max="13061" width="14.5" style="795" customWidth="1"/>
    <col min="13062" max="13062" width="79.83203125" style="795" bestFit="1" customWidth="1"/>
    <col min="13063" max="13063" width="128.1640625" style="795" customWidth="1"/>
    <col min="13064" max="13312" width="9.33203125" style="795"/>
    <col min="13313" max="13313" width="5.1640625" style="795" customWidth="1"/>
    <col min="13314" max="13314" width="101" style="795" bestFit="1" customWidth="1"/>
    <col min="13315" max="13315" width="9.5" style="795" customWidth="1"/>
    <col min="13316" max="13316" width="15.6640625" style="795" customWidth="1"/>
    <col min="13317" max="13317" width="14.5" style="795" customWidth="1"/>
    <col min="13318" max="13318" width="79.83203125" style="795" bestFit="1" customWidth="1"/>
    <col min="13319" max="13319" width="128.1640625" style="795" customWidth="1"/>
    <col min="13320" max="13568" width="9.33203125" style="795"/>
    <col min="13569" max="13569" width="5.1640625" style="795" customWidth="1"/>
    <col min="13570" max="13570" width="101" style="795" bestFit="1" customWidth="1"/>
    <col min="13571" max="13571" width="9.5" style="795" customWidth="1"/>
    <col min="13572" max="13572" width="15.6640625" style="795" customWidth="1"/>
    <col min="13573" max="13573" width="14.5" style="795" customWidth="1"/>
    <col min="13574" max="13574" width="79.83203125" style="795" bestFit="1" customWidth="1"/>
    <col min="13575" max="13575" width="128.1640625" style="795" customWidth="1"/>
    <col min="13576" max="13824" width="9.33203125" style="795"/>
    <col min="13825" max="13825" width="5.1640625" style="795" customWidth="1"/>
    <col min="13826" max="13826" width="101" style="795" bestFit="1" customWidth="1"/>
    <col min="13827" max="13827" width="9.5" style="795" customWidth="1"/>
    <col min="13828" max="13828" width="15.6640625" style="795" customWidth="1"/>
    <col min="13829" max="13829" width="14.5" style="795" customWidth="1"/>
    <col min="13830" max="13830" width="79.83203125" style="795" bestFit="1" customWidth="1"/>
    <col min="13831" max="13831" width="128.1640625" style="795" customWidth="1"/>
    <col min="13832" max="14080" width="9.33203125" style="795"/>
    <col min="14081" max="14081" width="5.1640625" style="795" customWidth="1"/>
    <col min="14082" max="14082" width="101" style="795" bestFit="1" customWidth="1"/>
    <col min="14083" max="14083" width="9.5" style="795" customWidth="1"/>
    <col min="14084" max="14084" width="15.6640625" style="795" customWidth="1"/>
    <col min="14085" max="14085" width="14.5" style="795" customWidth="1"/>
    <col min="14086" max="14086" width="79.83203125" style="795" bestFit="1" customWidth="1"/>
    <col min="14087" max="14087" width="128.1640625" style="795" customWidth="1"/>
    <col min="14088" max="14336" width="9.33203125" style="795"/>
    <col min="14337" max="14337" width="5.1640625" style="795" customWidth="1"/>
    <col min="14338" max="14338" width="101" style="795" bestFit="1" customWidth="1"/>
    <col min="14339" max="14339" width="9.5" style="795" customWidth="1"/>
    <col min="14340" max="14340" width="15.6640625" style="795" customWidth="1"/>
    <col min="14341" max="14341" width="14.5" style="795" customWidth="1"/>
    <col min="14342" max="14342" width="79.83203125" style="795" bestFit="1" customWidth="1"/>
    <col min="14343" max="14343" width="128.1640625" style="795" customWidth="1"/>
    <col min="14344" max="14592" width="9.33203125" style="795"/>
    <col min="14593" max="14593" width="5.1640625" style="795" customWidth="1"/>
    <col min="14594" max="14594" width="101" style="795" bestFit="1" customWidth="1"/>
    <col min="14595" max="14595" width="9.5" style="795" customWidth="1"/>
    <col min="14596" max="14596" width="15.6640625" style="795" customWidth="1"/>
    <col min="14597" max="14597" width="14.5" style="795" customWidth="1"/>
    <col min="14598" max="14598" width="79.83203125" style="795" bestFit="1" customWidth="1"/>
    <col min="14599" max="14599" width="128.1640625" style="795" customWidth="1"/>
    <col min="14600" max="14848" width="9.33203125" style="795"/>
    <col min="14849" max="14849" width="5.1640625" style="795" customWidth="1"/>
    <col min="14850" max="14850" width="101" style="795" bestFit="1" customWidth="1"/>
    <col min="14851" max="14851" width="9.5" style="795" customWidth="1"/>
    <col min="14852" max="14852" width="15.6640625" style="795" customWidth="1"/>
    <col min="14853" max="14853" width="14.5" style="795" customWidth="1"/>
    <col min="14854" max="14854" width="79.83203125" style="795" bestFit="1" customWidth="1"/>
    <col min="14855" max="14855" width="128.1640625" style="795" customWidth="1"/>
    <col min="14856" max="15104" width="9.33203125" style="795"/>
    <col min="15105" max="15105" width="5.1640625" style="795" customWidth="1"/>
    <col min="15106" max="15106" width="101" style="795" bestFit="1" customWidth="1"/>
    <col min="15107" max="15107" width="9.5" style="795" customWidth="1"/>
    <col min="15108" max="15108" width="15.6640625" style="795" customWidth="1"/>
    <col min="15109" max="15109" width="14.5" style="795" customWidth="1"/>
    <col min="15110" max="15110" width="79.83203125" style="795" bestFit="1" customWidth="1"/>
    <col min="15111" max="15111" width="128.1640625" style="795" customWidth="1"/>
    <col min="15112" max="15360" width="9.33203125" style="795"/>
    <col min="15361" max="15361" width="5.1640625" style="795" customWidth="1"/>
    <col min="15362" max="15362" width="101" style="795" bestFit="1" customWidth="1"/>
    <col min="15363" max="15363" width="9.5" style="795" customWidth="1"/>
    <col min="15364" max="15364" width="15.6640625" style="795" customWidth="1"/>
    <col min="15365" max="15365" width="14.5" style="795" customWidth="1"/>
    <col min="15366" max="15366" width="79.83203125" style="795" bestFit="1" customWidth="1"/>
    <col min="15367" max="15367" width="128.1640625" style="795" customWidth="1"/>
    <col min="15368" max="15616" width="9.33203125" style="795"/>
    <col min="15617" max="15617" width="5.1640625" style="795" customWidth="1"/>
    <col min="15618" max="15618" width="101" style="795" bestFit="1" customWidth="1"/>
    <col min="15619" max="15619" width="9.5" style="795" customWidth="1"/>
    <col min="15620" max="15620" width="15.6640625" style="795" customWidth="1"/>
    <col min="15621" max="15621" width="14.5" style="795" customWidth="1"/>
    <col min="15622" max="15622" width="79.83203125" style="795" bestFit="1" customWidth="1"/>
    <col min="15623" max="15623" width="128.1640625" style="795" customWidth="1"/>
    <col min="15624" max="15872" width="9.33203125" style="795"/>
    <col min="15873" max="15873" width="5.1640625" style="795" customWidth="1"/>
    <col min="15874" max="15874" width="101" style="795" bestFit="1" customWidth="1"/>
    <col min="15875" max="15875" width="9.5" style="795" customWidth="1"/>
    <col min="15876" max="15876" width="15.6640625" style="795" customWidth="1"/>
    <col min="15877" max="15877" width="14.5" style="795" customWidth="1"/>
    <col min="15878" max="15878" width="79.83203125" style="795" bestFit="1" customWidth="1"/>
    <col min="15879" max="15879" width="128.1640625" style="795" customWidth="1"/>
    <col min="15880" max="16128" width="9.33203125" style="795"/>
    <col min="16129" max="16129" width="5.1640625" style="795" customWidth="1"/>
    <col min="16130" max="16130" width="101" style="795" bestFit="1" customWidth="1"/>
    <col min="16131" max="16131" width="9.5" style="795" customWidth="1"/>
    <col min="16132" max="16132" width="15.6640625" style="795" customWidth="1"/>
    <col min="16133" max="16133" width="14.5" style="795" customWidth="1"/>
    <col min="16134" max="16134" width="79.83203125" style="795" bestFit="1" customWidth="1"/>
    <col min="16135" max="16135" width="128.1640625" style="795" customWidth="1"/>
    <col min="16136" max="16384" width="9.33203125" style="795"/>
  </cols>
  <sheetData>
    <row r="1" spans="1:13" x14ac:dyDescent="0.2">
      <c r="G1" s="129" t="s">
        <v>412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678" t="s">
        <v>414</v>
      </c>
      <c r="H3" s="797"/>
      <c r="I3" s="797"/>
      <c r="J3" s="797"/>
    </row>
    <row r="4" spans="1:13" x14ac:dyDescent="0.2">
      <c r="G4" s="798"/>
    </row>
    <row r="5" spans="1:13" ht="20.25" x14ac:dyDescent="0.2">
      <c r="A5" s="978" t="s">
        <v>396</v>
      </c>
      <c r="B5" s="978"/>
      <c r="C5" s="978"/>
      <c r="D5" s="978"/>
      <c r="E5" s="978"/>
      <c r="F5" s="978"/>
      <c r="G5" s="978"/>
      <c r="H5" s="799"/>
      <c r="I5" s="799"/>
      <c r="J5" s="799"/>
      <c r="K5" s="799"/>
      <c r="L5" s="799"/>
      <c r="M5" s="799"/>
    </row>
    <row r="6" spans="1:13" ht="18.75" x14ac:dyDescent="0.2">
      <c r="A6" s="979" t="s">
        <v>413</v>
      </c>
      <c r="B6" s="979"/>
      <c r="C6" s="979"/>
      <c r="D6" s="979"/>
      <c r="E6" s="979"/>
      <c r="F6" s="979"/>
      <c r="G6" s="979"/>
      <c r="H6" s="801"/>
      <c r="I6" s="801"/>
      <c r="J6" s="801"/>
      <c r="K6" s="801"/>
      <c r="L6" s="801"/>
      <c r="M6" s="801"/>
    </row>
    <row r="7" spans="1:13" ht="18.75" x14ac:dyDescent="0.2">
      <c r="A7" s="800"/>
      <c r="B7" s="800"/>
      <c r="C7" s="800"/>
      <c r="D7" s="800"/>
      <c r="E7" s="800"/>
      <c r="F7" s="800"/>
      <c r="G7" s="800"/>
      <c r="H7" s="801"/>
      <c r="I7" s="801"/>
      <c r="J7" s="801"/>
      <c r="K7" s="801"/>
      <c r="L7" s="801"/>
      <c r="M7" s="801"/>
    </row>
    <row r="8" spans="1:13" ht="15" thickBot="1" x14ac:dyDescent="0.25">
      <c r="G8" s="798" t="s">
        <v>107</v>
      </c>
    </row>
    <row r="9" spans="1:13" s="802" customFormat="1" ht="20.100000000000001" customHeight="1" thickTop="1" thickBot="1" x14ac:dyDescent="0.25">
      <c r="A9" s="980" t="s">
        <v>398</v>
      </c>
      <c r="B9" s="981"/>
      <c r="C9" s="984" t="s">
        <v>399</v>
      </c>
      <c r="D9" s="986" t="s">
        <v>400</v>
      </c>
      <c r="E9" s="988" t="s">
        <v>401</v>
      </c>
      <c r="F9" s="988"/>
      <c r="G9" s="989"/>
    </row>
    <row r="10" spans="1:13" s="806" customFormat="1" ht="20.100000000000001" customHeight="1" thickBot="1" x14ac:dyDescent="0.25">
      <c r="A10" s="982"/>
      <c r="B10" s="983"/>
      <c r="C10" s="985"/>
      <c r="D10" s="987"/>
      <c r="E10" s="804" t="s">
        <v>402</v>
      </c>
      <c r="F10" s="803" t="s">
        <v>403</v>
      </c>
      <c r="G10" s="805" t="s">
        <v>404</v>
      </c>
    </row>
    <row r="11" spans="1:13" s="807" customFormat="1" ht="16.5" thickTop="1" thickBot="1" x14ac:dyDescent="0.25">
      <c r="A11" s="990" t="s">
        <v>405</v>
      </c>
      <c r="B11" s="991"/>
      <c r="C11" s="991"/>
      <c r="D11" s="991"/>
      <c r="E11" s="991"/>
      <c r="F11" s="991"/>
      <c r="G11" s="992"/>
    </row>
    <row r="12" spans="1:13" ht="15.95" customHeight="1" thickTop="1" x14ac:dyDescent="0.2">
      <c r="A12" s="997">
        <v>1</v>
      </c>
      <c r="B12" s="998" t="s">
        <v>153</v>
      </c>
      <c r="C12" s="999" t="s">
        <v>154</v>
      </c>
      <c r="D12" s="1000">
        <v>438</v>
      </c>
      <c r="E12" s="808">
        <v>438</v>
      </c>
      <c r="F12" s="809" t="s">
        <v>406</v>
      </c>
      <c r="G12" s="810" t="s">
        <v>407</v>
      </c>
    </row>
    <row r="13" spans="1:13" ht="15.95" customHeight="1" thickBot="1" x14ac:dyDescent="0.25">
      <c r="A13" s="811">
        <v>2</v>
      </c>
      <c r="B13" s="812" t="s">
        <v>170</v>
      </c>
      <c r="C13" s="813" t="s">
        <v>171</v>
      </c>
      <c r="D13" s="814">
        <v>4</v>
      </c>
      <c r="E13" s="815">
        <v>4</v>
      </c>
      <c r="F13" s="816" t="s">
        <v>406</v>
      </c>
      <c r="G13" s="817" t="s">
        <v>408</v>
      </c>
    </row>
    <row r="14" spans="1:13" s="824" customFormat="1" ht="15.95" customHeight="1" thickTop="1" thickBot="1" x14ac:dyDescent="0.25">
      <c r="A14" s="818">
        <v>3</v>
      </c>
      <c r="B14" s="819" t="s">
        <v>409</v>
      </c>
      <c r="C14" s="820"/>
      <c r="D14" s="821">
        <f>SUM(D12:D13)</f>
        <v>442</v>
      </c>
      <c r="E14" s="822">
        <f>SUM(E12:E13)</f>
        <v>442</v>
      </c>
      <c r="F14" s="819"/>
      <c r="G14" s="823"/>
    </row>
    <row r="15" spans="1:13" ht="16.5" thickTop="1" thickBot="1" x14ac:dyDescent="0.25">
      <c r="A15" s="990" t="s">
        <v>410</v>
      </c>
      <c r="B15" s="991"/>
      <c r="C15" s="991"/>
      <c r="D15" s="991"/>
      <c r="E15" s="991"/>
      <c r="F15" s="991"/>
      <c r="G15" s="992"/>
    </row>
    <row r="16" spans="1:13" ht="15.95" customHeight="1" thickTop="1" x14ac:dyDescent="0.2">
      <c r="A16" s="993">
        <v>1</v>
      </c>
      <c r="B16" s="994" t="s">
        <v>93</v>
      </c>
      <c r="C16" s="995" t="s">
        <v>257</v>
      </c>
      <c r="D16" s="996">
        <v>442</v>
      </c>
      <c r="E16" s="808">
        <v>438</v>
      </c>
      <c r="F16" s="809" t="s">
        <v>406</v>
      </c>
      <c r="G16" s="810" t="s">
        <v>407</v>
      </c>
    </row>
    <row r="17" spans="1:7" ht="15.95" customHeight="1" thickBot="1" x14ac:dyDescent="0.25">
      <c r="A17" s="993"/>
      <c r="B17" s="994"/>
      <c r="C17" s="995"/>
      <c r="D17" s="996"/>
      <c r="E17" s="815">
        <v>4</v>
      </c>
      <c r="F17" s="816" t="s">
        <v>406</v>
      </c>
      <c r="G17" s="817" t="s">
        <v>408</v>
      </c>
    </row>
    <row r="18" spans="1:7" s="824" customFormat="1" ht="16.5" thickTop="1" thickBot="1" x14ac:dyDescent="0.25">
      <c r="A18" s="825">
        <v>2</v>
      </c>
      <c r="B18" s="819" t="s">
        <v>411</v>
      </c>
      <c r="C18" s="820"/>
      <c r="D18" s="821">
        <f>SUM(D16:D17)</f>
        <v>442</v>
      </c>
      <c r="E18" s="822">
        <f>SUM(E16:E17)</f>
        <v>442</v>
      </c>
      <c r="F18" s="819"/>
      <c r="G18" s="823"/>
    </row>
    <row r="19" spans="1:7" ht="15" thickTop="1" x14ac:dyDescent="0.2">
      <c r="A19" s="826"/>
    </row>
  </sheetData>
  <mergeCells count="12">
    <mergeCell ref="A11:G11"/>
    <mergeCell ref="A15:G15"/>
    <mergeCell ref="A16:A17"/>
    <mergeCell ref="B16:B17"/>
    <mergeCell ref="C16:C17"/>
    <mergeCell ref="D16:D17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2025-11-06T13:21:25Z</cp:lastPrinted>
  <dcterms:created xsi:type="dcterms:W3CDTF">2001-11-27T10:09:29Z</dcterms:created>
  <dcterms:modified xsi:type="dcterms:W3CDTF">2025-11-06T13:23:39Z</dcterms:modified>
</cp:coreProperties>
</file>