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4\"/>
    </mc:Choice>
  </mc:AlternateContent>
  <xr:revisionPtr revIDLastSave="0" documentId="13_ncr:1_{789D9BE2-D3DD-4A0E-85F3-65913B038926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énzeszk_felúj_beruh" sheetId="64" r:id="rId4"/>
    <sheet name="pályázat-kötelező" sheetId="60" r:id="rId5"/>
    <sheet name="ktgvetési mérleg" sheetId="62" r:id="rId6"/>
    <sheet name="IV. negyedévi módosítás" sheetId="63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4._sz._sor_részletezése" localSheetId="5">#REF!</definedName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4">#REF!</definedName>
    <definedName name="ba" localSheetId="3">#REF!</definedName>
    <definedName name="ba">#REF!</definedName>
    <definedName name="bb" localSheetId="4">#REF!</definedName>
    <definedName name="bb" localSheetId="3">#REF!</definedName>
    <definedName name="bb">#REF!</definedName>
    <definedName name="bc" localSheetId="4">#REF!</definedName>
    <definedName name="bc" localSheetId="3">#REF!</definedName>
    <definedName name="bc">#REF!</definedName>
    <definedName name="bd" localSheetId="4">#REF!</definedName>
    <definedName name="bd" localSheetId="3">#REF!</definedName>
    <definedName name="bd">#REF!</definedName>
    <definedName name="fa" localSheetId="4">#REF!</definedName>
    <definedName name="fa" localSheetId="3">#REF!</definedName>
    <definedName name="fa">#REF!</definedName>
    <definedName name="fb" localSheetId="4">#REF!</definedName>
    <definedName name="fb" localSheetId="3">#REF!</definedName>
    <definedName name="fb">#REF!</definedName>
    <definedName name="fc" localSheetId="4">#REF!</definedName>
    <definedName name="fc" localSheetId="3">#REF!</definedName>
    <definedName name="fc">#REF!</definedName>
    <definedName name="fd" localSheetId="4">#REF!</definedName>
    <definedName name="fd" localSheetId="3">#REF!</definedName>
    <definedName name="fd">#REF!</definedName>
    <definedName name="_xlnm.Print_Titles" localSheetId="6">'IV. negyedévi módosítás'!$1:$10</definedName>
    <definedName name="_xlnm.Print_Area" localSheetId="0">'bevétfő '!$A$1:$J$82</definedName>
    <definedName name="_xlnm.Print_Area" localSheetId="1">'kiadfő '!$A$1:$I$77</definedName>
    <definedName name="_xlnm.Print_Area" localSheetId="5">'ktgvetési mérleg'!$A$1:$M$43</definedName>
    <definedName name="_xlnm.Print_Area" localSheetId="2">'önállóan működő'!$A$1:$Q$63</definedName>
    <definedName name="_xlnm.Print_Area" localSheetId="4">'pályázat-kötelező'!$A$1:$K$41</definedName>
    <definedName name="_xlnm.Print_Area" localSheetId="3">pénzeszk_felúj_beruh!$A$1:$E$59</definedName>
    <definedName name="pa" localSheetId="5">#REF!</definedName>
    <definedName name="pa" localSheetId="4">#REF!</definedName>
    <definedName name="pa" localSheetId="3">#REF!</definedName>
    <definedName name="pa">#REF!</definedName>
    <definedName name="pb" localSheetId="4">#REF!</definedName>
    <definedName name="pb" localSheetId="3">#REF!</definedName>
    <definedName name="pb">#REF!</definedName>
    <definedName name="pc" localSheetId="4">#REF!</definedName>
    <definedName name="pc" localSheetId="3">#REF!</definedName>
    <definedName name="pc">#REF!</definedName>
    <definedName name="pd" localSheetId="4">#REF!</definedName>
    <definedName name="pd" localSheetId="3">#REF!</definedName>
    <definedName name="pd">#REF!</definedName>
    <definedName name="pe" localSheetId="4">#REF!</definedName>
    <definedName name="pe" localSheetId="3">#REF!</definedName>
    <definedName name="pe">#REF!</definedName>
    <definedName name="pf" localSheetId="4">#REF!</definedName>
    <definedName name="pf" localSheetId="3">#REF!</definedName>
    <definedName name="pf">#REF!</definedName>
    <definedName name="pg" localSheetId="4">#REF!</definedName>
    <definedName name="pg" localSheetId="3">#REF!</definedName>
    <definedName name="pg">#REF!</definedName>
    <definedName name="ph" localSheetId="4">#REF!</definedName>
    <definedName name="ph" localSheetId="3">#REF!</definedName>
    <definedName name="ph">#REF!</definedName>
    <definedName name="pi" localSheetId="4">#REF!</definedName>
    <definedName name="pi" localSheetId="3">#REF!</definedName>
    <definedName name="pi">#REF!</definedName>
    <definedName name="pj" localSheetId="4">#REF!</definedName>
    <definedName name="pj" localSheetId="3">#REF!</definedName>
    <definedName name="pj">#REF!</definedName>
    <definedName name="pk" localSheetId="4">#REF!</definedName>
    <definedName name="pk" localSheetId="3">#REF!</definedName>
    <definedName name="pk">#REF!</definedName>
    <definedName name="pl" localSheetId="4">#REF!</definedName>
    <definedName name="pl" localSheetId="3">#REF!</definedName>
    <definedName name="pl">#REF!</definedName>
    <definedName name="pm" localSheetId="4">#REF!</definedName>
    <definedName name="pm" localSheetId="3">#REF!</definedName>
    <definedName name="pm">#REF!</definedName>
    <definedName name="pn" localSheetId="4">#REF!</definedName>
    <definedName name="pn" localSheetId="3">#REF!</definedName>
    <definedName name="pn">#REF!</definedName>
    <definedName name="po" localSheetId="4">#REF!</definedName>
    <definedName name="po" localSheetId="3">#REF!</definedName>
    <definedName name="po">#REF!</definedName>
    <definedName name="pp" localSheetId="4">#REF!</definedName>
    <definedName name="pp" localSheetId="3">#REF!</definedName>
    <definedName name="pp">#REF!</definedName>
    <definedName name="ppa" localSheetId="6">[1]Kötvény!#REF!</definedName>
    <definedName name="ppa" localSheetId="5">#REF!</definedName>
    <definedName name="ppa" localSheetId="4">[2]Kötvény!#REF!</definedName>
    <definedName name="ppa" localSheetId="3">[2]Kötvény!#REF!</definedName>
    <definedName name="ppa">[2]Kötvény!#REF!</definedName>
    <definedName name="ppb" localSheetId="6">[1]Kötvény!#REF!</definedName>
    <definedName name="ppb" localSheetId="5">#REF!</definedName>
    <definedName name="ppb" localSheetId="4">[2]Kötvény!#REF!</definedName>
    <definedName name="ppb" localSheetId="3">[2]Kötvény!#REF!</definedName>
    <definedName name="ppb">[2]Kötvény!#REF!</definedName>
    <definedName name="ppc" localSheetId="6">[1]Kötvény!#REF!</definedName>
    <definedName name="ppc" localSheetId="5">#REF!</definedName>
    <definedName name="ppc" localSheetId="4">[2]Kötvény!#REF!</definedName>
    <definedName name="ppc" localSheetId="3">[2]Kötvény!#REF!</definedName>
    <definedName name="ppc">[2]Kötvény!#REF!</definedName>
    <definedName name="ppd" localSheetId="6">[1]Kötvény!#REF!</definedName>
    <definedName name="ppd" localSheetId="5">#REF!</definedName>
    <definedName name="ppd" localSheetId="4">[2]Kötvény!#REF!</definedName>
    <definedName name="ppd" localSheetId="3">[2]Kötvény!#REF!</definedName>
    <definedName name="ppd">[2]Kötvény!#REF!</definedName>
    <definedName name="ppe" localSheetId="6">[1]Kötvény!#REF!</definedName>
    <definedName name="ppe" localSheetId="5">#REF!</definedName>
    <definedName name="ppe" localSheetId="4">[2]Kötvény!#REF!</definedName>
    <definedName name="ppe" localSheetId="3">[2]Kötvény!#REF!</definedName>
    <definedName name="ppe">[2]Kötvény!#REF!</definedName>
    <definedName name="ppf" localSheetId="6">[1]Kötvény!#REF!</definedName>
    <definedName name="ppf" localSheetId="5">#REF!</definedName>
    <definedName name="ppf" localSheetId="4">[2]Kötvény!#REF!</definedName>
    <definedName name="ppf" localSheetId="3">[2]Kötvény!#REF!</definedName>
    <definedName name="ppf">[2]Kötvény!#REF!</definedName>
    <definedName name="ppg" localSheetId="6">[1]Kötvény!$H$4</definedName>
    <definedName name="ppg" localSheetId="5">#REF!</definedName>
    <definedName name="ppg">[2]Kötvény!$H$4</definedName>
    <definedName name="ppn" localSheetId="6">[3]Kötvény!#REF!</definedName>
    <definedName name="ppn" localSheetId="5">#REF!</definedName>
    <definedName name="ppn" localSheetId="4">[4]Kötvény!#REF!</definedName>
    <definedName name="ppn" localSheetId="3">[4]Kötvény!#REF!</definedName>
    <definedName name="ppn">[4]Kötvény!#REF!</definedName>
    <definedName name="ppo" localSheetId="6">[3]Kötvény!#REF!</definedName>
    <definedName name="ppo" localSheetId="5">#REF!</definedName>
    <definedName name="ppo" localSheetId="4">[4]Kötvény!#REF!</definedName>
    <definedName name="ppo" localSheetId="3">[4]Kötvény!#REF!</definedName>
    <definedName name="ppo">[4]Kötvény!#REF!</definedName>
    <definedName name="sa" localSheetId="6">'[5]Sikeres Mo. Hitel 3,5%'!#REF!</definedName>
    <definedName name="sa" localSheetId="5">#REF!</definedName>
    <definedName name="sa" localSheetId="4">'[6]Sikeres Mo. Hitel 3,5%'!#REF!</definedName>
    <definedName name="sa" localSheetId="3">'[6]Sikeres Mo. Hitel 3,5%'!#REF!</definedName>
    <definedName name="sa">'[6]Sikeres Mo. Hitel 3,5%'!#REF!</definedName>
    <definedName name="sb" localSheetId="5">#REF!</definedName>
    <definedName name="sb" localSheetId="4">#REF!</definedName>
    <definedName name="sb" localSheetId="3">#REF!</definedName>
    <definedName name="sb">#REF!</definedName>
    <definedName name="sc" localSheetId="4">#REF!</definedName>
    <definedName name="sc" localSheetId="3">#REF!</definedName>
    <definedName name="sc">#REF!</definedName>
    <definedName name="sd" localSheetId="4">#REF!</definedName>
    <definedName name="sd" localSheetId="3">#REF!</definedName>
    <definedName name="sd">#REF!</definedName>
    <definedName name="se" localSheetId="4">#REF!</definedName>
    <definedName name="se" localSheetId="3">#REF!</definedName>
    <definedName name="se">#REF!</definedName>
    <definedName name="sf" localSheetId="4">#REF!</definedName>
    <definedName name="sf" localSheetId="3">#REF!</definedName>
    <definedName name="sf">#REF!</definedName>
    <definedName name="sg" localSheetId="4">#REF!</definedName>
    <definedName name="sg" localSheetId="3">#REF!</definedName>
    <definedName name="sg">#REF!</definedName>
    <definedName name="sh" localSheetId="4">#REF!</definedName>
    <definedName name="sh" localSheetId="3">#REF!</definedName>
    <definedName name="sh">#REF!</definedName>
    <definedName name="si" localSheetId="4">#REF!</definedName>
    <definedName name="si" localSheetId="3">#REF!</definedName>
    <definedName name="si">#REF!</definedName>
    <definedName name="sj" localSheetId="4">#REF!</definedName>
    <definedName name="sj" localSheetId="3">#REF!</definedName>
    <definedName name="sj">#REF!</definedName>
    <definedName name="sk" localSheetId="4">#REF!</definedName>
    <definedName name="sk" localSheetId="3">#REF!</definedName>
    <definedName name="sk">#REF!</definedName>
    <definedName name="sl" localSheetId="4">#REF!</definedName>
    <definedName name="sl" localSheetId="3">#REF!</definedName>
    <definedName name="sl">#REF!</definedName>
    <definedName name="sly" localSheetId="4">#REF!</definedName>
    <definedName name="sly" localSheetId="3">#REF!</definedName>
    <definedName name="sly">#REF!</definedName>
    <definedName name="sm" localSheetId="4">#REF!</definedName>
    <definedName name="sm" localSheetId="3">#REF!</definedName>
    <definedName name="sm">#REF!</definedName>
    <definedName name="sn" localSheetId="4">#REF!</definedName>
    <definedName name="sn" localSheetId="3">#REF!</definedName>
    <definedName name="sn">#REF!</definedName>
    <definedName name="sos" localSheetId="4">#REF!</definedName>
    <definedName name="sos" localSheetId="3">#REF!</definedName>
    <definedName name="sos">#REF!</definedName>
    <definedName name="sp" localSheetId="4">#REF!</definedName>
    <definedName name="sp" localSheetId="3">#REF!</definedName>
    <definedName name="sp">#REF!</definedName>
    <definedName name="sq" localSheetId="4">#REF!</definedName>
    <definedName name="sq" localSheetId="3">#REF!</definedName>
    <definedName name="sq">#REF!</definedName>
    <definedName name="sr" localSheetId="4">#REF!</definedName>
    <definedName name="sr" localSheetId="3">#REF!</definedName>
    <definedName name="sr">#REF!</definedName>
    <definedName name="ss" localSheetId="4">#REF!</definedName>
    <definedName name="ss" localSheetId="3">#REF!</definedName>
    <definedName name="ss">#REF!</definedName>
    <definedName name="ssa" localSheetId="6">'[5] Sikeres Mo. Hitel 2,5%'!#REF!</definedName>
    <definedName name="ssa" localSheetId="5">#REF!</definedName>
    <definedName name="ssa" localSheetId="4">'[6] Sikeres Mo. Hitel 2,5%'!#REF!</definedName>
    <definedName name="ssa" localSheetId="3">'[6] Sikeres Mo. Hitel 2,5%'!#REF!</definedName>
    <definedName name="ssa">'[6] Sikeres Mo. Hitel 2,5%'!#REF!</definedName>
    <definedName name="ssb" localSheetId="5">#REF!</definedName>
    <definedName name="ssb" localSheetId="4">#REF!</definedName>
    <definedName name="ssb" localSheetId="3">#REF!</definedName>
    <definedName name="ssb">#REF!</definedName>
    <definedName name="ssc" localSheetId="4">#REF!</definedName>
    <definedName name="ssc" localSheetId="3">#REF!</definedName>
    <definedName name="ssc">#REF!</definedName>
    <definedName name="ssd" localSheetId="4">#REF!</definedName>
    <definedName name="ssd" localSheetId="3">#REF!</definedName>
    <definedName name="ssd">#REF!</definedName>
    <definedName name="sse" localSheetId="4">#REF!</definedName>
    <definedName name="sse" localSheetId="3">#REF!</definedName>
    <definedName name="sse">#REF!</definedName>
    <definedName name="ssf" localSheetId="4">#REF!</definedName>
    <definedName name="ssf" localSheetId="3">#REF!</definedName>
    <definedName name="ssf">#REF!</definedName>
    <definedName name="ssg" localSheetId="4">#REF!</definedName>
    <definedName name="ssg" localSheetId="3">#REF!</definedName>
    <definedName name="ssg">#REF!</definedName>
    <definedName name="ssh" localSheetId="4">#REF!</definedName>
    <definedName name="ssh" localSheetId="3">#REF!</definedName>
    <definedName name="ssh">#REF!</definedName>
    <definedName name="ssi" localSheetId="4">#REF!</definedName>
    <definedName name="ssi" localSheetId="3">#REF!</definedName>
    <definedName name="ssi">#REF!</definedName>
    <definedName name="ssj" localSheetId="4">#REF!</definedName>
    <definedName name="ssj" localSheetId="3">#REF!</definedName>
    <definedName name="ssj">#REF!</definedName>
    <definedName name="ssk" localSheetId="4">#REF!</definedName>
    <definedName name="ssk" localSheetId="3">#REF!</definedName>
    <definedName name="ssk">#REF!</definedName>
    <definedName name="ssl" localSheetId="4">#REF!</definedName>
    <definedName name="ssl" localSheetId="3">#REF!</definedName>
    <definedName name="ssl">#REF!</definedName>
    <definedName name="ssly" localSheetId="4">#REF!</definedName>
    <definedName name="ssly" localSheetId="3">#REF!</definedName>
    <definedName name="ssly">#REF!</definedName>
    <definedName name="ssm" localSheetId="4">#REF!</definedName>
    <definedName name="ssm" localSheetId="3">#REF!</definedName>
    <definedName name="ssm">#REF!</definedName>
    <definedName name="ssn" localSheetId="4">#REF!</definedName>
    <definedName name="ssn" localSheetId="3">#REF!</definedName>
    <definedName name="ssn">#REF!</definedName>
    <definedName name="ssos" localSheetId="4">#REF!</definedName>
    <definedName name="ssos" localSheetId="3">#REF!</definedName>
    <definedName name="ssos">#REF!</definedName>
    <definedName name="ssp" localSheetId="4">#REF!</definedName>
    <definedName name="ssp" localSheetId="3">#REF!</definedName>
    <definedName name="ssp">#REF!</definedName>
    <definedName name="ssq" localSheetId="4">#REF!</definedName>
    <definedName name="ssq" localSheetId="3">#REF!</definedName>
    <definedName name="ssq">#REF!</definedName>
    <definedName name="ssr" localSheetId="4">#REF!</definedName>
    <definedName name="ssr" localSheetId="3">#REF!</definedName>
    <definedName name="ssr">#REF!</definedName>
    <definedName name="sss" localSheetId="4">#REF!</definedName>
    <definedName name="sss" localSheetId="3">#REF!</definedName>
    <definedName name="sss">#REF!</definedName>
    <definedName name="ta" localSheetId="4">#REF!</definedName>
    <definedName name="ta" localSheetId="3">#REF!</definedName>
    <definedName name="ta">#REF!</definedName>
    <definedName name="tb" localSheetId="4">#REF!</definedName>
    <definedName name="tb" localSheetId="3">#REF!</definedName>
    <definedName name="tb">#REF!</definedName>
    <definedName name="tc" localSheetId="4">#REF!</definedName>
    <definedName name="tc" localSheetId="3">#REF!</definedName>
    <definedName name="tc">#REF!</definedName>
    <definedName name="td" localSheetId="4">#REF!</definedName>
    <definedName name="td" localSheetId="3">#REF!</definedName>
    <definedName name="td">#REF!</definedName>
    <definedName name="te" localSheetId="4">#REF!</definedName>
    <definedName name="te" localSheetId="3">#REF!</definedName>
    <definedName name="te">#REF!</definedName>
    <definedName name="tf" localSheetId="4">#REF!</definedName>
    <definedName name="tf" localSheetId="3">#REF!</definedName>
    <definedName name="tf">#REF!</definedName>
    <definedName name="tg" localSheetId="4">#REF!</definedName>
    <definedName name="tg" localSheetId="3">#REF!</definedName>
    <definedName name="tg">#REF!</definedName>
    <definedName name="th" localSheetId="4">#REF!</definedName>
    <definedName name="th" localSheetId="3">#REF!</definedName>
    <definedName name="th">#REF!</definedName>
    <definedName name="ti" localSheetId="4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62" l="1"/>
  <c r="L14" i="62"/>
  <c r="K14" i="62"/>
  <c r="E43" i="64"/>
  <c r="D43" i="64"/>
  <c r="C43" i="64"/>
  <c r="E42" i="64"/>
  <c r="E19" i="64"/>
  <c r="E24" i="63" l="1"/>
  <c r="D24" i="63"/>
  <c r="E13" i="42" l="1"/>
  <c r="D38" i="60"/>
  <c r="D45" i="64"/>
  <c r="C45" i="64"/>
  <c r="E40" i="64"/>
  <c r="E41" i="64"/>
  <c r="D57" i="64"/>
  <c r="D59" i="64" s="1"/>
  <c r="C57" i="64"/>
  <c r="C59" i="64" s="1"/>
  <c r="E56" i="64"/>
  <c r="E55" i="64"/>
  <c r="E54" i="64"/>
  <c r="E44" i="64"/>
  <c r="D31" i="64"/>
  <c r="D33" i="64" s="1"/>
  <c r="C31" i="64"/>
  <c r="C33" i="64" s="1"/>
  <c r="E30" i="64"/>
  <c r="E29" i="64"/>
  <c r="E28" i="64"/>
  <c r="D21" i="64"/>
  <c r="C21" i="64"/>
  <c r="E20" i="64"/>
  <c r="IU20" i="64" s="1"/>
  <c r="IU19" i="64"/>
  <c r="D18" i="64"/>
  <c r="C18" i="64"/>
  <c r="E17" i="64"/>
  <c r="E16" i="64"/>
  <c r="D14" i="64"/>
  <c r="C14" i="64"/>
  <c r="E13" i="64"/>
  <c r="E14" i="64" s="1"/>
  <c r="E12" i="64"/>
  <c r="D11" i="64"/>
  <c r="C11" i="64"/>
  <c r="C15" i="64" s="1"/>
  <c r="E10" i="64"/>
  <c r="E9" i="64"/>
  <c r="C22" i="64" l="1"/>
  <c r="D22" i="64"/>
  <c r="E18" i="64"/>
  <c r="E45" i="64"/>
  <c r="E47" i="64" s="1"/>
  <c r="D47" i="64"/>
  <c r="C47" i="64"/>
  <c r="E57" i="64"/>
  <c r="E59" i="64" s="1"/>
  <c r="D15" i="64"/>
  <c r="E21" i="64"/>
  <c r="E31" i="64"/>
  <c r="E33" i="64" s="1"/>
  <c r="E11" i="64"/>
  <c r="E15" i="64" s="1"/>
  <c r="E22" i="64" l="1"/>
  <c r="E13" i="63"/>
  <c r="D13" i="63"/>
  <c r="G16" i="22" l="1"/>
  <c r="H16" i="22"/>
  <c r="F68" i="25"/>
  <c r="F74" i="25" s="1"/>
  <c r="F76" i="25" s="1"/>
  <c r="F57" i="25"/>
  <c r="F51" i="25"/>
  <c r="F47" i="25"/>
  <c r="F63" i="25" s="1"/>
  <c r="F44" i="25"/>
  <c r="F41" i="25"/>
  <c r="F33" i="25"/>
  <c r="F27" i="25"/>
  <c r="F21" i="25"/>
  <c r="F16" i="25"/>
  <c r="F36" i="25" s="1"/>
  <c r="F37" i="25" s="1"/>
  <c r="G79" i="22"/>
  <c r="G81" i="22" s="1"/>
  <c r="G69" i="22"/>
  <c r="G66" i="22"/>
  <c r="G72" i="22" s="1"/>
  <c r="G65" i="22"/>
  <c r="G56" i="22"/>
  <c r="G60" i="22" s="1"/>
  <c r="G73" i="22" s="1"/>
  <c r="G53" i="22"/>
  <c r="G50" i="22"/>
  <c r="G31" i="22"/>
  <c r="G26" i="22"/>
  <c r="G22" i="22"/>
  <c r="G37" i="22" s="1"/>
  <c r="G8" i="22"/>
  <c r="D24" i="62"/>
  <c r="D26" i="62" s="1"/>
  <c r="C24" i="62"/>
  <c r="C26" i="62" s="1"/>
  <c r="F45" i="62"/>
  <c r="F47" i="62" s="1"/>
  <c r="G45" i="62"/>
  <c r="H81" i="62"/>
  <c r="G81" i="62"/>
  <c r="F81" i="62"/>
  <c r="E39" i="62"/>
  <c r="D39" i="62"/>
  <c r="C39" i="62"/>
  <c r="L38" i="62"/>
  <c r="K38" i="62"/>
  <c r="I38" i="62"/>
  <c r="E36" i="62"/>
  <c r="E40" i="62" s="1"/>
  <c r="D36" i="62"/>
  <c r="D40" i="62" s="1"/>
  <c r="C36" i="62"/>
  <c r="C40" i="62" s="1"/>
  <c r="E29" i="62"/>
  <c r="D29" i="62"/>
  <c r="C29" i="62"/>
  <c r="E18" i="62"/>
  <c r="D18" i="62"/>
  <c r="C18" i="62"/>
  <c r="G20" i="22" l="1"/>
  <c r="G54" i="22" s="1"/>
  <c r="G74" i="22" s="1"/>
  <c r="G82" i="22" s="1"/>
  <c r="F38" i="25"/>
  <c r="F64" i="25"/>
  <c r="F65" i="25" s="1"/>
  <c r="I18" i="25"/>
  <c r="F66" i="25" l="1"/>
  <c r="C41" i="60"/>
  <c r="P32" i="42"/>
  <c r="O32" i="42"/>
  <c r="I43" i="25"/>
  <c r="I42" i="25"/>
  <c r="I40" i="25"/>
  <c r="I39" i="25"/>
  <c r="I35" i="25"/>
  <c r="I34" i="25"/>
  <c r="F77" i="25" l="1"/>
  <c r="F67" i="25"/>
  <c r="J41" i="60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2" s="1"/>
  <c r="I14" i="25"/>
  <c r="I15" i="25"/>
  <c r="I13" i="25"/>
  <c r="I17" i="25"/>
  <c r="E57" i="42"/>
  <c r="P62" i="42"/>
  <c r="Q62" i="42" s="1"/>
  <c r="O62" i="42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2" s="1"/>
  <c r="P13" i="42"/>
  <c r="H11" i="25" s="1"/>
  <c r="K15" i="62" s="1"/>
  <c r="P11" i="42"/>
  <c r="H9" i="25" s="1"/>
  <c r="K13" i="62" s="1"/>
  <c r="O11" i="42"/>
  <c r="G9" i="25" s="1"/>
  <c r="I13" i="62" s="1"/>
  <c r="D19" i="60" l="1"/>
  <c r="I16" i="60"/>
  <c r="I23" i="60"/>
  <c r="I24" i="60" s="1"/>
  <c r="G24" i="60"/>
  <c r="H24" i="60"/>
  <c r="D16" i="60"/>
  <c r="E24" i="60"/>
  <c r="F24" i="60"/>
  <c r="D23" i="60"/>
  <c r="Q11" i="42"/>
  <c r="I9" i="25" s="1"/>
  <c r="L13" i="62" s="1"/>
  <c r="H56" i="22"/>
  <c r="I73" i="25"/>
  <c r="I72" i="25"/>
  <c r="I70" i="25"/>
  <c r="I71" i="25"/>
  <c r="I69" i="25"/>
  <c r="I59" i="25"/>
  <c r="I60" i="25"/>
  <c r="I61" i="25"/>
  <c r="I62" i="25"/>
  <c r="I58" i="25"/>
  <c r="I53" i="25"/>
  <c r="I54" i="25"/>
  <c r="I55" i="25"/>
  <c r="I56" i="25"/>
  <c r="I52" i="25"/>
  <c r="I49" i="25"/>
  <c r="I50" i="25"/>
  <c r="I48" i="25"/>
  <c r="I29" i="25"/>
  <c r="I30" i="25"/>
  <c r="I32" i="25"/>
  <c r="I28" i="25"/>
  <c r="I23" i="25"/>
  <c r="I24" i="25"/>
  <c r="I25" i="25"/>
  <c r="I26" i="25"/>
  <c r="I22" i="25"/>
  <c r="I19" i="25"/>
  <c r="I20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7" i="25"/>
  <c r="I22" i="62" s="1"/>
  <c r="H66" i="22"/>
  <c r="I69" i="22"/>
  <c r="H69" i="22"/>
  <c r="D24" i="60" l="1"/>
  <c r="J66" i="22"/>
  <c r="J26" i="22"/>
  <c r="J31" i="22"/>
  <c r="I16" i="25"/>
  <c r="L20" i="62" s="1"/>
  <c r="I68" i="25"/>
  <c r="I72" i="22"/>
  <c r="J22" i="22"/>
  <c r="I21" i="25"/>
  <c r="H72" i="22"/>
  <c r="J8" i="22"/>
  <c r="D41" i="60" s="1"/>
  <c r="I31" i="25"/>
  <c r="H50" i="22"/>
  <c r="J80" i="22" l="1"/>
  <c r="H8" i="22"/>
  <c r="H47" i="25"/>
  <c r="G47" i="25"/>
  <c r="E49" i="25"/>
  <c r="G16" i="25"/>
  <c r="I20" i="62" s="1"/>
  <c r="I26" i="62" s="1"/>
  <c r="I30" i="62" s="1"/>
  <c r="E17" i="25"/>
  <c r="G68" i="25"/>
  <c r="G74" i="25" s="1"/>
  <c r="G76" i="25" s="1"/>
  <c r="I46" i="25"/>
  <c r="I45" i="25"/>
  <c r="I47" i="25"/>
  <c r="E50" i="42"/>
  <c r="H50" i="42"/>
  <c r="K50" i="42"/>
  <c r="N50" i="42"/>
  <c r="Q50" i="42"/>
  <c r="I75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2" s="1"/>
  <c r="J76" i="22"/>
  <c r="J79" i="22" s="1"/>
  <c r="I56" i="22"/>
  <c r="H60" i="22"/>
  <c r="H31" i="22"/>
  <c r="H57" i="25"/>
  <c r="G57" i="25"/>
  <c r="H51" i="25"/>
  <c r="G51" i="25"/>
  <c r="H21" i="25"/>
  <c r="G21" i="25"/>
  <c r="E58" i="25"/>
  <c r="E59" i="25" s="1"/>
  <c r="E60" i="25" s="1"/>
  <c r="E61" i="25" s="1"/>
  <c r="E52" i="25"/>
  <c r="E53" i="25" s="1"/>
  <c r="E54" i="25" s="1"/>
  <c r="E55" i="25" s="1"/>
  <c r="E48" i="25"/>
  <c r="E50" i="25" s="1"/>
  <c r="E22" i="25"/>
  <c r="E23" i="25" s="1"/>
  <c r="E24" i="25" s="1"/>
  <c r="H27" i="25"/>
  <c r="K22" i="62" s="1"/>
  <c r="K26" i="62" s="1"/>
  <c r="K30" i="62" s="1"/>
  <c r="E28" i="25"/>
  <c r="E29" i="25" s="1"/>
  <c r="E30" i="25" s="1"/>
  <c r="E32" i="25" s="1"/>
  <c r="E19" i="25"/>
  <c r="E20" i="25" s="1"/>
  <c r="H68" i="25"/>
  <c r="H74" i="25" s="1"/>
  <c r="H76" i="25" s="1"/>
  <c r="H11" i="42"/>
  <c r="K11" i="42"/>
  <c r="N11" i="42"/>
  <c r="H13" i="42"/>
  <c r="K13" i="42"/>
  <c r="N13" i="42"/>
  <c r="Q13" i="42"/>
  <c r="I11" i="25" s="1"/>
  <c r="L15" i="62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J15" i="22"/>
  <c r="I20" i="22"/>
  <c r="D13" i="62" s="1"/>
  <c r="D30" i="62" s="1"/>
  <c r="D41" i="62" s="1"/>
  <c r="J21" i="22"/>
  <c r="I22" i="22"/>
  <c r="I50" i="22"/>
  <c r="J51" i="22"/>
  <c r="J52" i="22"/>
  <c r="H53" i="22"/>
  <c r="I53" i="22"/>
  <c r="J56" i="22"/>
  <c r="H65" i="22"/>
  <c r="I65" i="22"/>
  <c r="D43" i="62" l="1"/>
  <c r="E51" i="42"/>
  <c r="P34" i="42"/>
  <c r="H55" i="42"/>
  <c r="K51" i="42"/>
  <c r="E31" i="42"/>
  <c r="Q45" i="42"/>
  <c r="J34" i="42"/>
  <c r="J56" i="42" s="1"/>
  <c r="J60" i="42" s="1"/>
  <c r="D34" i="42"/>
  <c r="D56" i="42" s="1"/>
  <c r="D60" i="42" s="1"/>
  <c r="E23" i="42"/>
  <c r="E34" i="42" s="1"/>
  <c r="K37" i="60" s="1"/>
  <c r="P55" i="42"/>
  <c r="K55" i="42"/>
  <c r="N31" i="42"/>
  <c r="I34" i="42"/>
  <c r="I56" i="42" s="1"/>
  <c r="I60" i="42" s="1"/>
  <c r="P45" i="42"/>
  <c r="O45" i="42"/>
  <c r="H63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K34" i="42" s="1"/>
  <c r="K39" i="60" s="1"/>
  <c r="O51" i="42"/>
  <c r="E45" i="42"/>
  <c r="H31" i="42"/>
  <c r="E31" i="25"/>
  <c r="Q51" i="42"/>
  <c r="L34" i="42"/>
  <c r="L56" i="42" s="1"/>
  <c r="L60" i="42" s="1"/>
  <c r="N23" i="42"/>
  <c r="P51" i="42"/>
  <c r="Q55" i="42"/>
  <c r="Q31" i="42"/>
  <c r="Q23" i="42"/>
  <c r="Q34" i="42" s="1"/>
  <c r="G41" i="25"/>
  <c r="I31" i="62" s="1"/>
  <c r="I40" i="62" s="1"/>
  <c r="J40" i="62" s="1"/>
  <c r="G63" i="25"/>
  <c r="J69" i="22"/>
  <c r="J72" i="22" s="1"/>
  <c r="J53" i="22"/>
  <c r="H81" i="22"/>
  <c r="C42" i="62" s="1"/>
  <c r="I27" i="25"/>
  <c r="L22" i="62" s="1"/>
  <c r="L26" i="62" s="1"/>
  <c r="L30" i="62" s="1"/>
  <c r="E40" i="42"/>
  <c r="C34" i="42"/>
  <c r="C60" i="42" s="1"/>
  <c r="H51" i="42"/>
  <c r="E55" i="42"/>
  <c r="H23" i="42"/>
  <c r="Q40" i="42"/>
  <c r="H40" i="42"/>
  <c r="I51" i="25"/>
  <c r="E62" i="25"/>
  <c r="I74" i="25"/>
  <c r="J60" i="22"/>
  <c r="H73" i="22"/>
  <c r="J81" i="22"/>
  <c r="I37" i="22"/>
  <c r="J65" i="22"/>
  <c r="I60" i="22"/>
  <c r="H20" i="22"/>
  <c r="C13" i="62" s="1"/>
  <c r="C30" i="62" s="1"/>
  <c r="J50" i="22"/>
  <c r="I57" i="25"/>
  <c r="H37" i="22"/>
  <c r="E56" i="25"/>
  <c r="E25" i="25"/>
  <c r="E26" i="25"/>
  <c r="K45" i="42"/>
  <c r="H33" i="25"/>
  <c r="H36" i="25" s="1"/>
  <c r="F34" i="42"/>
  <c r="I41" i="62" l="1"/>
  <c r="I43" i="62" s="1"/>
  <c r="I39" i="60"/>
  <c r="G39" i="60"/>
  <c r="E39" i="60" s="1"/>
  <c r="C41" i="62"/>
  <c r="J30" i="62"/>
  <c r="D43" i="60"/>
  <c r="F43" i="60"/>
  <c r="E42" i="62"/>
  <c r="J42" i="62"/>
  <c r="N34" i="42"/>
  <c r="K40" i="60" s="1"/>
  <c r="G37" i="60"/>
  <c r="H37" i="60"/>
  <c r="O56" i="42"/>
  <c r="O60" i="42" s="1"/>
  <c r="P56" i="42"/>
  <c r="P60" i="42" s="1"/>
  <c r="I63" i="25"/>
  <c r="H34" i="42"/>
  <c r="J37" i="22"/>
  <c r="H41" i="25"/>
  <c r="K31" i="62" s="1"/>
  <c r="K40" i="62" s="1"/>
  <c r="K41" i="62" s="1"/>
  <c r="K43" i="62" s="1"/>
  <c r="K45" i="62" s="1"/>
  <c r="H37" i="25"/>
  <c r="H44" i="25"/>
  <c r="I33" i="25"/>
  <c r="I36" i="25" s="1"/>
  <c r="I76" i="25"/>
  <c r="J73" i="22"/>
  <c r="K56" i="42"/>
  <c r="K60" i="42" s="1"/>
  <c r="E60" i="42"/>
  <c r="Q56" i="42"/>
  <c r="Q60" i="42" s="1"/>
  <c r="I54" i="22"/>
  <c r="J20" i="22"/>
  <c r="E13" i="62" s="1"/>
  <c r="E30" i="62" s="1"/>
  <c r="I73" i="22"/>
  <c r="H54" i="22"/>
  <c r="F56" i="42"/>
  <c r="F60" i="42" s="1"/>
  <c r="J41" i="62" l="1"/>
  <c r="C43" i="62"/>
  <c r="I45" i="62" s="1"/>
  <c r="H56" i="42"/>
  <c r="H60" i="42" s="1"/>
  <c r="K38" i="60"/>
  <c r="H38" i="60" s="1"/>
  <c r="H41" i="60" s="1"/>
  <c r="N56" i="42"/>
  <c r="N60" i="42" s="1"/>
  <c r="I40" i="60"/>
  <c r="G40" i="60"/>
  <c r="E40" i="60" s="1"/>
  <c r="E41" i="62"/>
  <c r="E43" i="62" s="1"/>
  <c r="M30" i="62"/>
  <c r="M42" i="62"/>
  <c r="E37" i="60"/>
  <c r="I37" i="60"/>
  <c r="F41" i="60"/>
  <c r="H64" i="25"/>
  <c r="H66" i="25" s="1"/>
  <c r="H38" i="25"/>
  <c r="G33" i="25"/>
  <c r="I41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J43" i="62" l="1"/>
  <c r="C47" i="62"/>
  <c r="I41" i="60"/>
  <c r="G38" i="60"/>
  <c r="K41" i="60"/>
  <c r="M40" i="62"/>
  <c r="M41" i="62" s="1"/>
  <c r="M43" i="62" s="1"/>
  <c r="L41" i="62"/>
  <c r="L43" i="62" s="1"/>
  <c r="M45" i="62" s="1"/>
  <c r="H65" i="25"/>
  <c r="H67" i="25"/>
  <c r="H77" i="25"/>
  <c r="G36" i="25"/>
  <c r="I37" i="25"/>
  <c r="I38" i="25" s="1"/>
  <c r="J82" i="22"/>
  <c r="E45" i="62" s="1"/>
  <c r="E47" i="62" s="1"/>
  <c r="E38" i="60" l="1"/>
  <c r="E41" i="60" s="1"/>
  <c r="G41" i="60"/>
  <c r="L45" i="62"/>
  <c r="G43" i="60"/>
  <c r="G37" i="25"/>
  <c r="G38" i="25" s="1"/>
  <c r="G44" i="25"/>
  <c r="G64" i="25" s="1"/>
  <c r="G65" i="25" l="1"/>
  <c r="G66" i="25"/>
  <c r="G67" i="25" s="1"/>
  <c r="I44" i="25"/>
  <c r="I64" i="25" s="1"/>
  <c r="G77" i="25" l="1"/>
  <c r="I66" i="25"/>
  <c r="I67" i="25" s="1"/>
  <c r="I65" i="25"/>
  <c r="I77" i="25" l="1"/>
  <c r="K43" i="60" l="1"/>
  <c r="I80" i="25"/>
</calcChain>
</file>

<file path=xl/sharedStrings.xml><?xml version="1.0" encoding="utf-8"?>
<sst xmlns="http://schemas.openxmlformats.org/spreadsheetml/2006/main" count="772" uniqueCount="453">
  <si>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</si>
  <si>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</si>
  <si>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</si>
  <si>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</si>
  <si>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</si>
  <si>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</si>
  <si>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</si>
  <si>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</si>
  <si>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</si>
  <si>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</si>
  <si>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</si>
  <si>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</si>
  <si>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</si>
  <si>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</si>
  <si>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</si>
  <si>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</si>
  <si>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</si>
  <si>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</si>
  <si>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</si>
  <si>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</si>
  <si>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</si>
  <si>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</si>
  <si>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</si>
  <si>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</si>
  <si>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</si>
  <si>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</si>
  <si>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</si>
  <si>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</si>
  <si>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</si>
  <si>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</si>
  <si>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</si>
  <si>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</si>
  <si>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</si>
  <si>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</si>
  <si>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</si>
  <si>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</si>
  <si>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</si>
  <si>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</si>
  <si>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</si>
  <si>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</si>
  <si>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</si>
  <si>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</si>
  <si>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</si>
  <si>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</si>
  <si>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</si>
  <si>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</si>
  <si>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</si>
  <si>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</si>
  <si>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</si>
  <si>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</si>
  <si>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</si>
  <si>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</si>
  <si>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</si>
  <si>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</si>
  <si>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</si>
  <si>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</si>
  <si>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</si>
  <si>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</si>
  <si>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</si>
  <si>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</si>
  <si>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</si>
  <si>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</si>
  <si>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</si>
  <si>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</si>
  <si>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</si>
  <si>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</si>
  <si>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</si>
  <si>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</si>
  <si>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</si>
  <si>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</si>
  <si>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</si>
  <si>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</si>
  <si>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</si>
  <si>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</si>
  <si>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</si>
  <si>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</si>
  <si>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</si>
  <si>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</si>
  <si>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</si>
  <si>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</si>
  <si>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</si>
  <si>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</si>
  <si>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</si>
  <si>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</si>
  <si>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</si>
  <si>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</si>
  <si>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</si>
  <si>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</si>
  <si>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</si>
  <si>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</si>
  <si>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</si>
  <si>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</si>
  <si>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</si>
  <si>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</si>
  <si>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</si>
  <si>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</si>
  <si>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</si>
  <si>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</si>
  <si>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</si>
  <si>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</si>
  <si>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</si>
  <si>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</si>
  <si>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</si>
  <si>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</si>
  <si>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</si>
  <si>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</si>
  <si>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</si>
  <si>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</si>
  <si>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</si>
  <si>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</si>
  <si>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</si>
  <si>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</si>
  <si>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</si>
  <si>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</si>
  <si>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</si>
  <si>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</si>
  <si>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</si>
  <si>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</si>
  <si>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</si>
  <si>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</si>
  <si>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</si>
  <si>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</si>
  <si>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</si>
  <si>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</si>
  <si>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</si>
  <si>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</si>
  <si>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</si>
  <si>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</si>
  <si>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</si>
  <si>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</si>
  <si>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</si>
  <si>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</si>
  <si>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</si>
  <si>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</si>
  <si>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</si>
  <si>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</si>
  <si>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</si>
  <si>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</si>
  <si>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</si>
  <si>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</si>
  <si>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</si>
  <si>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</si>
  <si>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</si>
  <si>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</si>
  <si>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</si>
  <si>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</si>
  <si>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</si>
  <si>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</si>
  <si>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</si>
  <si>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</si>
  <si>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</si>
  <si>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</si>
  <si>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</si>
  <si>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</si>
  <si>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</si>
  <si>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</si>
  <si>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</si>
  <si>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</si>
  <si>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</si>
  <si>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</si>
  <si>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</si>
  <si>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</si>
  <si>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</si>
  <si>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</si>
  <si>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</si>
  <si>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</si>
  <si>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</si>
  <si>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</si>
  <si>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</si>
  <si>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</si>
  <si>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</si>
  <si>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</si>
  <si>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</si>
  <si>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</si>
  <si>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</si>
  <si>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</si>
  <si>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</si>
  <si>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</si>
  <si>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</si>
  <si>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</si>
  <si>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</si>
  <si>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</si>
  <si>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</si>
  <si>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</si>
  <si>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</si>
  <si>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</si>
  <si>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</si>
  <si>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</si>
  <si>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</si>
  <si>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</si>
  <si>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</si>
  <si>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</si>
  <si>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</si>
  <si>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</si>
  <si>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</si>
  <si>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</si>
  <si>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</si>
  <si>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</si>
  <si>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</si>
  <si>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</si>
  <si>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</si>
  <si>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</si>
  <si>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</si>
  <si>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</si>
  <si>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</si>
  <si>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</si>
  <si>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</si>
  <si>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</si>
  <si>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</si>
  <si>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</si>
  <si>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</si>
  <si>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</si>
  <si>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</si>
  <si>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</si>
  <si>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</si>
  <si>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</si>
  <si>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</si>
  <si>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</si>
  <si>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</si>
  <si>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</si>
  <si>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</si>
  <si>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</si>
  <si>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</si>
  <si>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</si>
  <si>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</si>
  <si>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</si>
  <si>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</si>
  <si>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</si>
  <si>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</si>
  <si>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</si>
  <si>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</si>
  <si>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</si>
  <si>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</si>
  <si>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</si>
  <si>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</si>
  <si>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</si>
  <si>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</si>
  <si>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</si>
  <si>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</si>
  <si>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</si>
  <si>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</si>
  <si>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</si>
  <si>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</si>
  <si>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</si>
  <si>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</si>
  <si>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</si>
  <si>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</si>
  <si>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</si>
  <si>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</si>
  <si>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</si>
  <si>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</si>
  <si>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</si>
  <si>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</si>
  <si>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</si>
  <si>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</si>
  <si>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</si>
  <si>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</si>
  <si>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</si>
  <si>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</si>
  <si>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</si>
  <si>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</si>
  <si>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</si>
  <si>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</si>
  <si>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</si>
  <si>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</si>
  <si>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</si>
  <si>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</si>
  <si>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</si>
  <si>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</si>
  <si>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</si>
  <si>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</si>
  <si>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</si>
  <si>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</si>
  <si>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</si>
  <si>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</si>
  <si>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</si>
  <si>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</si>
  <si>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</si>
  <si>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</si>
  <si>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</si>
  <si>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</si>
  <si>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</si>
  <si>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</si>
  <si>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</si>
  <si>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</si>
  <si>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</si>
  <si>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</si>
  <si>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</si>
  <si>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</si>
  <si>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</si>
  <si>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</si>
  <si>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</si>
  <si>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</si>
  <si>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</si>
  <si>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</si>
  <si>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</si>
  <si>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</si>
  <si>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</si>
  <si>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</si>
  <si>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</si>
  <si>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</si>
  <si>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</si>
  <si>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</si>
  <si>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</si>
  <si>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</si>
  <si>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</si>
  <si>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</si>
  <si>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</si>
  <si>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</si>
  <si>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</si>
  <si>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</si>
  <si>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</si>
  <si>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</si>
  <si>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</si>
  <si>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</si>
  <si>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</si>
  <si>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</si>
  <si>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</si>
  <si>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</si>
  <si>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</si>
  <si>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</si>
  <si>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</si>
  <si>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</si>
  <si>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</si>
  <si>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</si>
  <si>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</si>
  <si>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</si>
  <si>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</si>
  <si>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</si>
  <si>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</si>
  <si>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</si>
  <si>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</si>
  <si>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</si>
  <si>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</si>
  <si>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</si>
  <si>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</si>
  <si>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</si>
  <si>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</si>
  <si>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</si>
  <si>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</si>
  <si>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</si>
  <si>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</si>
  <si>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</si>
  <si>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</si>
  <si>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</si>
  <si>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</si>
  <si>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</si>
  <si>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</si>
  <si>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</si>
  <si>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</si>
  <si>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</si>
  <si>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</si>
  <si>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</si>
  <si>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</si>
  <si>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</si>
  <si>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</si>
  <si>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</si>
  <si>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</si>
  <si>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</si>
  <si>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</si>
  <si>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</si>
  <si>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</si>
  <si>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</si>
  <si>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Önkormányzati támogatás</t>
  </si>
  <si>
    <t>Működési támogatás</t>
  </si>
  <si>
    <t>Saját bevétel/kiadás</t>
  </si>
  <si>
    <t>2025. évi tervezett bevételei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</si>
  <si>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</si>
  <si>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</si>
  <si>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</si>
  <si>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</si>
  <si>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</si>
  <si>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</si>
  <si>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2025. évi tervezett kiadásai</t>
  </si>
  <si>
    <t>Budapest XXII. kerületi Román Nemzetiségi Önkormányzat</t>
  </si>
  <si>
    <t>Érvényes előiárnyzat</t>
  </si>
  <si>
    <t>Módosított előirányzat</t>
  </si>
  <si>
    <t>feladathoz kapcsolódó egyéb támogatás</t>
  </si>
  <si>
    <t>finanszírozási bevételek</t>
  </si>
  <si>
    <t>0</t>
  </si>
  <si>
    <t>központi kezelésű előirányzatnak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</si>
  <si>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</si>
  <si>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</si>
  <si>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</si>
  <si>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</si>
  <si>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</si>
  <si>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</si>
  <si>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</si>
  <si>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</si>
  <si>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</si>
  <si>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</si>
  <si>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</si>
  <si>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Budapest XXII. kerületi Román Nemzetiségi  Önkormányzat</t>
  </si>
  <si>
    <t>Tárgyévet megelőző év tényadatai
(2024)</t>
  </si>
  <si>
    <t xml:space="preserve"> 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</si>
  <si>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</si>
  <si>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</si>
  <si>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</si>
  <si>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</si>
  <si>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</si>
  <si>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</si>
  <si>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</si>
  <si>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</si>
  <si>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</si>
  <si>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saját bevétel/kiadás - kamatbevételek</t>
  </si>
  <si>
    <t>BEVÉTELI főösszeg változása összesen</t>
  </si>
  <si>
    <t>KIADÁSOK</t>
  </si>
  <si>
    <t>KIADÁSI főösszeg változása összesen</t>
  </si>
  <si>
    <t>2025. évi tervezett támogatások</t>
  </si>
  <si>
    <t>Feladat megnevezése</t>
  </si>
  <si>
    <t>módosítás           ( ± )</t>
  </si>
  <si>
    <t>Felhalmozási célú támogatások áht-n kívűl</t>
  </si>
  <si>
    <t>Felhalmozási támogatások áht-n belül összesen:</t>
  </si>
  <si>
    <t>Felhalmozási célú támogatások összesen:</t>
  </si>
  <si>
    <t>Működési célú támogatások áht-n kívűlre összesen:</t>
  </si>
  <si>
    <t>Működési célú támogatások áht- belülre összesen:</t>
  </si>
  <si>
    <t>Működési célú támogatások összesen:</t>
  </si>
  <si>
    <t>2025.  évi tervezett felújítások</t>
  </si>
  <si>
    <t>s.sz.</t>
  </si>
  <si>
    <t>Nemzetiségi önkormányzat felújításai összesen (I+II):</t>
  </si>
  <si>
    <t>Intézmények által elvégzett felújítások:</t>
  </si>
  <si>
    <t>TERVEZETT FELÚJÍTÁSI KIADÁSOK ÖSSZESEN (A+B):</t>
  </si>
  <si>
    <t>3.)</t>
  </si>
  <si>
    <t>2025. évi tervezett beruházások</t>
  </si>
  <si>
    <t>Nemzetiségi önkormányzat beruházási összesen (I+II):</t>
  </si>
  <si>
    <t>TERVEZETT BERUHÁZÁSI KIADÁSOK ÖSSZESEN (A+B):</t>
  </si>
  <si>
    <t>4.)</t>
  </si>
  <si>
    <t>2025. évi tervezett tartalék képzés</t>
  </si>
  <si>
    <t>Céltartalék képzés összesen:</t>
  </si>
  <si>
    <t>Általános tartalék:</t>
  </si>
  <si>
    <t>TERVEZETT TARTALÉKOK ÖSSZESEN (A+B):</t>
  </si>
  <si>
    <t xml:space="preserve">- mobiltelefon </t>
  </si>
  <si>
    <t xml:space="preserve">- laptop és tablet </t>
  </si>
  <si>
    <t>működési támogatás összesen</t>
  </si>
  <si>
    <t>kiemelt előirányzatok közötti átcsoportosítás</t>
  </si>
  <si>
    <t>Működési támogatás (fel nem használt támogatás visszautalása)</t>
  </si>
  <si>
    <t xml:space="preserve">1. melléklet a …./2026.(…...) </t>
  </si>
  <si>
    <t xml:space="preserve">2. melléklet a …./2026.(…...) </t>
  </si>
  <si>
    <t xml:space="preserve">3. melléklet a …./2026.(…...) </t>
  </si>
  <si>
    <t>4. sz. melléklet a …./2026.(…...) számú</t>
  </si>
  <si>
    <t xml:space="preserve">5. melléklet a …./2026.(…...) </t>
  </si>
  <si>
    <t>6. melléklet a …/2026.(…...)</t>
  </si>
  <si>
    <t>7. melléklet a …/2026.(…...)</t>
  </si>
  <si>
    <t>2025. évi költségvetés IV. negyedévi módosításának részletes bemutatása</t>
  </si>
  <si>
    <t>- nyomtató</t>
  </si>
  <si>
    <t>a 4/2025. (II.26.) határozat 9. melléklete</t>
  </si>
  <si>
    <t>a 4/2025. (II.26.) határozat 10. melléklete</t>
  </si>
  <si>
    <t>a 4/2025. (II.26.) határozat 13. melléklete</t>
  </si>
  <si>
    <t>működési támogatás - kiküldetés, ajándékutalvány, élelmiszer</t>
  </si>
  <si>
    <t>működési támogatás - kiküldetés, ajándékutalvány, élelmiszer, nyomtató</t>
  </si>
  <si>
    <t>működési támogatás - nyomtató beszerzése</t>
  </si>
  <si>
    <t>feladatalapú támogatás - élelmiszer</t>
  </si>
  <si>
    <t>önkormányzati támogatás - élelmiszer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</si>
</sst>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3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b/>
      <i/>
      <sz val="10"/>
      <name val="Times New Roman CE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8"/>
      <name val="Arial CE"/>
      <family val="2"/>
      <charset val="238"/>
    </font>
    <font>
      <b/>
      <sz val="9"/>
      <name val="Arial CE"/>
      <charset val="238"/>
    </font>
    <font>
      <sz val="10"/>
      <name val="Wingdings"/>
      <charset val="2"/>
    </font>
  </fonts>
  <fills count="2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3"/>
        <bgColor indexed="22"/>
      </patternFill>
    </fill>
    <fill>
      <patternFill patternType="solid">
        <fgColor indexed="41"/>
        <bgColor indexed="22"/>
      </patternFill>
    </fill>
    <fill>
      <patternFill patternType="solid">
        <fgColor indexed="9"/>
        <bgColor indexed="22"/>
      </patternFill>
    </fill>
  </fills>
  <borders count="18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</borders>
  <cellStyleXfs count="13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  <xf numFmtId="0" fontId="25" fillId="0" borderId="0" applyNumberFormat="0" applyFill="0" applyBorder="0" applyAlignment="0" applyProtection="0"/>
  </cellStyleXfs>
  <cellXfs count="1161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1" xfId="0" applyFont="1" applyBorder="1" applyAlignment="1">
      <alignment vertical="center"/>
    </xf>
    <xf numFmtId="2" fontId="6" fillId="0" borderId="62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9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0" borderId="72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6" xfId="10" applyFont="1" applyBorder="1" applyAlignment="1">
      <alignment horizontal="left" vertical="center" wrapText="1"/>
    </xf>
    <xf numFmtId="3" fontId="33" fillId="0" borderId="25" xfId="0" applyNumberFormat="1" applyFont="1" applyBorder="1" applyAlignment="1">
      <alignment vertical="center"/>
    </xf>
    <xf numFmtId="3" fontId="33" fillId="0" borderId="40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5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7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67" xfId="0" applyNumberFormat="1" applyFont="1" applyBorder="1" applyAlignment="1">
      <alignment vertical="center"/>
    </xf>
    <xf numFmtId="3" fontId="40" fillId="0" borderId="73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33" fillId="0" borderId="13" xfId="0" applyNumberFormat="1" applyFont="1" applyBorder="1" applyAlignment="1">
      <alignment vertical="center"/>
    </xf>
    <xf numFmtId="0" fontId="43" fillId="0" borderId="0" xfId="10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7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9" xfId="10" applyNumberFormat="1" applyFont="1" applyBorder="1" applyAlignment="1">
      <alignment vertical="center"/>
    </xf>
    <xf numFmtId="3" fontId="33" fillId="0" borderId="67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3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1" xfId="0" applyFont="1" applyFill="1" applyBorder="1" applyAlignment="1">
      <alignment horizontal="center" vertical="center"/>
    </xf>
    <xf numFmtId="3" fontId="11" fillId="10" borderId="81" xfId="0" applyNumberFormat="1" applyFont="1" applyFill="1" applyBorder="1" applyAlignment="1">
      <alignment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1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3" xfId="0" applyFont="1" applyFill="1" applyBorder="1" applyAlignment="1">
      <alignment vertical="center"/>
    </xf>
    <xf numFmtId="0" fontId="11" fillId="0" borderId="92" xfId="0" applyFont="1" applyBorder="1" applyAlignment="1">
      <alignment horizontal="center" vertical="center"/>
    </xf>
    <xf numFmtId="0" fontId="11" fillId="0" borderId="92" xfId="0" applyFont="1" applyBorder="1" applyAlignment="1">
      <alignment vertical="center"/>
    </xf>
    <xf numFmtId="3" fontId="11" fillId="0" borderId="93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4" xfId="0" applyNumberFormat="1" applyFont="1" applyBorder="1" applyAlignment="1">
      <alignment vertical="center"/>
    </xf>
    <xf numFmtId="3" fontId="11" fillId="0" borderId="95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8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91" xfId="0" applyNumberFormat="1" applyFont="1" applyFill="1" applyBorder="1" applyAlignment="1">
      <alignment vertical="center"/>
    </xf>
    <xf numFmtId="0" fontId="11" fillId="10" borderId="81" xfId="0" applyFont="1" applyFill="1" applyBorder="1" applyAlignment="1">
      <alignment vertical="center"/>
    </xf>
    <xf numFmtId="0" fontId="19" fillId="0" borderId="99" xfId="0" applyFont="1" applyBorder="1" applyAlignment="1">
      <alignment horizontal="center" vertical="center"/>
    </xf>
    <xf numFmtId="0" fontId="11" fillId="0" borderId="99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100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6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1" xfId="0" applyFont="1" applyFill="1" applyBorder="1" applyAlignment="1">
      <alignment horizontal="center" vertical="center"/>
    </xf>
    <xf numFmtId="49" fontId="10" fillId="6" borderId="81" xfId="0" applyNumberFormat="1" applyFont="1" applyFill="1" applyBorder="1" applyAlignment="1">
      <alignment vertical="center"/>
    </xf>
    <xf numFmtId="0" fontId="10" fillId="7" borderId="81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9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2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1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2" xfId="0" applyFont="1" applyBorder="1" applyAlignment="1">
      <alignment horizontal="center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5" fillId="0" borderId="110" xfId="2" applyNumberFormat="1" applyFont="1" applyFill="1" applyBorder="1" applyAlignment="1">
      <alignment horizontal="right" vertical="center"/>
    </xf>
    <xf numFmtId="3" fontId="25" fillId="0" borderId="111" xfId="2" applyNumberFormat="1" applyFont="1" applyFill="1" applyBorder="1" applyAlignment="1">
      <alignment horizontal="right" vertical="center"/>
    </xf>
    <xf numFmtId="3" fontId="22" fillId="0" borderId="112" xfId="2" applyNumberFormat="1" applyFont="1" applyFill="1" applyBorder="1" applyAlignment="1">
      <alignment horizontal="right" vertical="center"/>
    </xf>
    <xf numFmtId="3" fontId="25" fillId="0" borderId="115" xfId="2" applyNumberFormat="1" applyFont="1" applyFill="1" applyBorder="1" applyAlignment="1">
      <alignment horizontal="right" vertical="center"/>
    </xf>
    <xf numFmtId="3" fontId="22" fillId="6" borderId="114" xfId="2" applyNumberFormat="1" applyFont="1" applyFill="1" applyBorder="1" applyAlignment="1">
      <alignment horizontal="right" vertical="center"/>
    </xf>
    <xf numFmtId="3" fontId="10" fillId="5" borderId="106" xfId="2" applyNumberFormat="1" applyFont="1" applyFill="1" applyBorder="1" applyAlignment="1">
      <alignment horizontal="right" vertical="center"/>
    </xf>
    <xf numFmtId="3" fontId="10" fillId="7" borderId="114" xfId="2" applyNumberFormat="1" applyFont="1" applyFill="1" applyBorder="1" applyAlignment="1">
      <alignment horizontal="right" vertical="center"/>
    </xf>
    <xf numFmtId="3" fontId="10" fillId="5" borderId="107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2" xfId="7" applyNumberFormat="1" applyFont="1" applyBorder="1" applyAlignment="1">
      <alignment horizontal="right" vertical="center"/>
    </xf>
    <xf numFmtId="0" fontId="17" fillId="4" borderId="23" xfId="7" applyFont="1" applyFill="1" applyBorder="1" applyAlignment="1">
      <alignment horizontal="center" vertical="center"/>
    </xf>
    <xf numFmtId="3" fontId="15" fillId="0" borderId="25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3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4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27" xfId="4" applyNumberFormat="1" applyFont="1" applyBorder="1" applyAlignment="1">
      <alignment horizontal="right" vertical="center"/>
    </xf>
    <xf numFmtId="3" fontId="42" fillId="0" borderId="27" xfId="8" applyNumberFormat="1" applyFont="1" applyBorder="1" applyAlignment="1" applyProtection="1">
      <alignment horizontal="right" vertical="center"/>
      <protection hidden="1"/>
    </xf>
    <xf numFmtId="3" fontId="42" fillId="0" borderId="60" xfId="4" applyNumberFormat="1" applyFont="1" applyBorder="1" applyAlignment="1">
      <alignment horizontal="right" vertical="center"/>
    </xf>
    <xf numFmtId="3" fontId="42" fillId="0" borderId="60" xfId="8" applyNumberFormat="1" applyFont="1" applyBorder="1" applyAlignment="1" applyProtection="1">
      <alignment horizontal="right" vertical="center"/>
      <protection hidden="1"/>
    </xf>
    <xf numFmtId="3" fontId="47" fillId="0" borderId="27" xfId="8" applyNumberFormat="1" applyFont="1" applyBorder="1" applyAlignment="1" applyProtection="1">
      <alignment horizontal="right" vertical="center"/>
      <protection hidden="1"/>
    </xf>
    <xf numFmtId="3" fontId="50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8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4" xfId="8" applyFont="1" applyBorder="1" applyAlignment="1" applyProtection="1">
      <alignment horizontal="left" vertical="center"/>
      <protection hidden="1"/>
    </xf>
    <xf numFmtId="0" fontId="48" fillId="0" borderId="25" xfId="8" applyFont="1" applyBorder="1" applyAlignment="1" applyProtection="1">
      <alignment horizontal="center" vertical="center"/>
      <protection hidden="1"/>
    </xf>
    <xf numFmtId="0" fontId="48" fillId="0" borderId="25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63" xfId="8" applyFont="1" applyBorder="1" applyAlignment="1" applyProtection="1">
      <alignment vertical="center"/>
      <protection hidden="1"/>
    </xf>
    <xf numFmtId="0" fontId="48" fillId="0" borderId="63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horizontal="center" vertical="center"/>
      <protection hidden="1"/>
    </xf>
    <xf numFmtId="3" fontId="47" fillId="0" borderId="51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6" xfId="8" applyFont="1" applyBorder="1" applyAlignment="1" applyProtection="1">
      <alignment horizontal="center" vertical="center"/>
      <protection hidden="1"/>
    </xf>
    <xf numFmtId="0" fontId="47" fillId="0" borderId="50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39" xfId="8" applyFont="1" applyBorder="1" applyAlignment="1" applyProtection="1">
      <alignment horizontal="center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3" fontId="47" fillId="0" borderId="29" xfId="3" applyNumberFormat="1" applyFont="1" applyBorder="1" applyAlignment="1" applyProtection="1">
      <alignment horizontal="right" vertical="center"/>
      <protection hidden="1"/>
    </xf>
    <xf numFmtId="3" fontId="47" fillId="0" borderId="20" xfId="3" applyNumberFormat="1" applyFont="1" applyBorder="1" applyAlignment="1" applyProtection="1">
      <alignment horizontal="righ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3" xfId="4" applyFont="1" applyBorder="1" applyAlignment="1">
      <alignment vertical="center"/>
    </xf>
    <xf numFmtId="3" fontId="42" fillId="0" borderId="28" xfId="4" applyNumberFormat="1" applyFont="1" applyBorder="1" applyAlignment="1">
      <alignment horizontal="right"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3" xfId="4" applyNumberFormat="1" applyFont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5" xfId="4" applyFont="1" applyBorder="1" applyAlignment="1">
      <alignment vertical="center"/>
    </xf>
    <xf numFmtId="0" fontId="47" fillId="0" borderId="22" xfId="8" applyFont="1" applyBorder="1" applyAlignment="1" applyProtection="1">
      <alignment horizontal="center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3" fontId="47" fillId="0" borderId="29" xfId="8" applyNumberFormat="1" applyFont="1" applyBorder="1" applyAlignment="1" applyProtection="1">
      <alignment horizontal="right" vertical="center"/>
      <protection hidden="1"/>
    </xf>
    <xf numFmtId="3" fontId="47" fillId="0" borderId="20" xfId="8" applyNumberFormat="1" applyFont="1" applyBorder="1" applyAlignment="1" applyProtection="1">
      <alignment horizontal="right" vertical="center"/>
      <protection hidden="1"/>
    </xf>
    <xf numFmtId="0" fontId="47" fillId="0" borderId="63" xfId="8" applyFont="1" applyBorder="1" applyAlignment="1" applyProtection="1">
      <alignment horizontal="center" vertical="center"/>
      <protection hidden="1"/>
    </xf>
    <xf numFmtId="0" fontId="47" fillId="0" borderId="55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4" xfId="4" applyNumberFormat="1" applyFont="1" applyBorder="1" applyAlignment="1">
      <alignment horizontal="right" vertical="center"/>
    </xf>
    <xf numFmtId="0" fontId="48" fillId="0" borderId="26" xfId="8" applyFont="1" applyBorder="1" applyAlignment="1" applyProtection="1">
      <alignment horizontal="center" vertical="center"/>
      <protection hidden="1"/>
    </xf>
    <xf numFmtId="0" fontId="47" fillId="0" borderId="72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3" xfId="8" applyFont="1" applyBorder="1" applyAlignment="1" applyProtection="1">
      <alignment horizontal="left"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0" fontId="47" fillId="0" borderId="90" xfId="4" applyFont="1" applyBorder="1" applyAlignment="1">
      <alignment horizontal="center" vertical="center"/>
    </xf>
    <xf numFmtId="3" fontId="47" fillId="0" borderId="45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73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7" fillId="0" borderId="75" xfId="4" applyFont="1" applyBorder="1" applyAlignment="1">
      <alignment vertical="center"/>
    </xf>
    <xf numFmtId="0" fontId="42" fillId="0" borderId="75" xfId="8" applyFont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40" xfId="8" applyFont="1" applyBorder="1" applyAlignment="1" applyProtection="1">
      <alignment horizontal="center" vertical="center"/>
      <protection hidden="1"/>
    </xf>
    <xf numFmtId="3" fontId="47" fillId="0" borderId="28" xfId="8" applyNumberFormat="1" applyFont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27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6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vertical="center"/>
      <protection hidden="1"/>
    </xf>
    <xf numFmtId="0" fontId="47" fillId="0" borderId="34" xfId="4" applyFont="1" applyBorder="1" applyAlignment="1">
      <alignment vertical="center"/>
    </xf>
    <xf numFmtId="0" fontId="47" fillId="0" borderId="35" xfId="4" applyFont="1" applyBorder="1" applyAlignment="1">
      <alignment vertical="center"/>
    </xf>
    <xf numFmtId="3" fontId="47" fillId="0" borderId="60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8" fillId="0" borderId="27" xfId="8" applyNumberFormat="1" applyFont="1" applyBorder="1" applyAlignment="1" applyProtection="1">
      <alignment horizontal="right" vertical="center"/>
      <protection hidden="1"/>
    </xf>
    <xf numFmtId="3" fontId="47" fillId="0" borderId="27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3" xfId="8" applyFont="1" applyBorder="1" applyAlignment="1" applyProtection="1">
      <alignment horizontal="left" vertical="center"/>
      <protection hidden="1"/>
    </xf>
    <xf numFmtId="3" fontId="42" fillId="0" borderId="28" xfId="8" applyNumberFormat="1" applyFont="1" applyBorder="1" applyAlignment="1" applyProtection="1">
      <alignment horizontal="righ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3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0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4" xfId="4" applyFont="1" applyBorder="1" applyAlignment="1">
      <alignment vertical="center"/>
    </xf>
    <xf numFmtId="0" fontId="48" fillId="0" borderId="34" xfId="8" applyFont="1" applyBorder="1" applyAlignment="1" applyProtection="1">
      <alignment horizontal="left" vertical="center"/>
      <protection hidden="1"/>
    </xf>
    <xf numFmtId="0" fontId="47" fillId="0" borderId="87" xfId="4" applyFont="1" applyBorder="1" applyAlignment="1">
      <alignment vertical="center"/>
    </xf>
    <xf numFmtId="0" fontId="47" fillId="0" borderId="88" xfId="4" applyFont="1" applyBorder="1" applyAlignment="1">
      <alignment vertical="center"/>
    </xf>
    <xf numFmtId="0" fontId="47" fillId="0" borderId="47" xfId="4" applyFont="1" applyBorder="1" applyAlignment="1">
      <alignment vertical="center"/>
    </xf>
    <xf numFmtId="0" fontId="47" fillId="0" borderId="50" xfId="8" applyFont="1" applyBorder="1" applyAlignment="1" applyProtection="1">
      <alignment horizontal="left" vertical="center"/>
      <protection hidden="1"/>
    </xf>
    <xf numFmtId="0" fontId="47" fillId="0" borderId="89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40" xfId="8" applyFont="1" applyBorder="1" applyAlignment="1" applyProtection="1">
      <alignment vertical="center"/>
      <protection hidden="1"/>
    </xf>
    <xf numFmtId="3" fontId="47" fillId="0" borderId="28" xfId="3" applyNumberFormat="1" applyFont="1" applyFill="1" applyBorder="1" applyAlignment="1" applyProtection="1">
      <alignment horizontal="right"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7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7" fillId="6" borderId="21" xfId="8" applyFont="1" applyFill="1" applyBorder="1" applyAlignment="1" applyProtection="1">
      <alignment vertical="center"/>
      <protection hidden="1"/>
    </xf>
    <xf numFmtId="0" fontId="47" fillId="6" borderId="20" xfId="8" applyFont="1" applyFill="1" applyBorder="1" applyAlignment="1" applyProtection="1">
      <alignment horizontal="left" vertical="center"/>
      <protection hidden="1"/>
    </xf>
    <xf numFmtId="3" fontId="47" fillId="6" borderId="29" xfId="3" applyNumberFormat="1" applyFont="1" applyFill="1" applyBorder="1" applyAlignment="1" applyProtection="1">
      <alignment horizontal="right" vertical="center"/>
      <protection hidden="1"/>
    </xf>
    <xf numFmtId="3" fontId="47" fillId="6" borderId="20" xfId="3" applyNumberFormat="1" applyFont="1" applyFill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30" xfId="4" applyFont="1" applyFill="1" applyBorder="1" applyAlignment="1">
      <alignment horizontal="left" vertical="center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7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73" xfId="0" applyNumberFormat="1" applyFont="1" applyBorder="1" applyAlignment="1">
      <alignment vertical="center"/>
    </xf>
    <xf numFmtId="3" fontId="33" fillId="0" borderId="67" xfId="0" applyNumberFormat="1" applyFont="1" applyBorder="1" applyAlignment="1">
      <alignment vertical="center"/>
    </xf>
    <xf numFmtId="3" fontId="33" fillId="0" borderId="66" xfId="0" applyNumberFormat="1" applyFont="1" applyBorder="1" applyAlignment="1">
      <alignment vertical="center" wrapText="1"/>
    </xf>
    <xf numFmtId="3" fontId="33" fillId="0" borderId="65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8" fillId="0" borderId="33" xfId="8" applyFont="1" applyBorder="1" applyAlignment="1" applyProtection="1">
      <alignment vertical="center"/>
      <protection hidden="1"/>
    </xf>
    <xf numFmtId="0" fontId="48" fillId="0" borderId="39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3" fontId="47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7" fillId="12" borderId="20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3" xfId="4" applyFont="1" applyFill="1" applyBorder="1" applyAlignment="1">
      <alignment horizontal="center" vertical="center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24" xfId="8" applyFont="1" applyFill="1" applyBorder="1" applyAlignment="1" applyProtection="1">
      <alignment horizontal="left" vertical="center"/>
      <protection hidden="1"/>
    </xf>
    <xf numFmtId="0" fontId="47" fillId="6" borderId="63" xfId="8" applyFont="1" applyFill="1" applyBorder="1" applyAlignment="1" applyProtection="1">
      <alignment horizontal="center" vertical="center"/>
      <protection hidden="1"/>
    </xf>
    <xf numFmtId="0" fontId="47" fillId="6" borderId="56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4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8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8" fillId="0" borderId="33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7" xfId="0" applyNumberFormat="1" applyFont="1" applyBorder="1" applyAlignment="1">
      <alignment vertical="center"/>
    </xf>
    <xf numFmtId="3" fontId="24" fillId="0" borderId="88" xfId="0" applyNumberFormat="1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0" fontId="48" fillId="0" borderId="33" xfId="8" applyFont="1" applyBorder="1" applyAlignment="1" applyProtection="1">
      <alignment horizontal="center" vertical="center"/>
      <protection hidden="1"/>
    </xf>
    <xf numFmtId="0" fontId="47" fillId="0" borderId="33" xfId="8" applyFont="1" applyBorder="1" applyAlignment="1" applyProtection="1">
      <alignment horizontal="left" vertical="center"/>
      <protection hidden="1"/>
    </xf>
    <xf numFmtId="0" fontId="47" fillId="0" borderId="40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3" fontId="47" fillId="0" borderId="79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19" xfId="4" applyFont="1" applyFill="1" applyBorder="1" applyAlignment="1">
      <alignment vertical="center"/>
    </xf>
    <xf numFmtId="0" fontId="49" fillId="14" borderId="29" xfId="8" applyFont="1" applyFill="1" applyBorder="1" applyAlignment="1" applyProtection="1">
      <alignment horizontal="center" vertical="center"/>
      <protection hidden="1"/>
    </xf>
    <xf numFmtId="0" fontId="49" fillId="14" borderId="48" xfId="8" applyFont="1" applyFill="1" applyBorder="1" applyAlignment="1" applyProtection="1">
      <alignment vertical="center"/>
      <protection hidden="1"/>
    </xf>
    <xf numFmtId="0" fontId="49" fillId="14" borderId="21" xfId="8" applyFont="1" applyFill="1" applyBorder="1" applyAlignment="1" applyProtection="1">
      <alignment vertical="center"/>
      <protection hidden="1"/>
    </xf>
    <xf numFmtId="0" fontId="49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horizontal="center" vertical="center"/>
      <protection hidden="1"/>
    </xf>
    <xf numFmtId="0" fontId="49" fillId="14" borderId="48" xfId="4" applyFont="1" applyFill="1" applyBorder="1" applyAlignment="1" applyProtection="1">
      <alignment vertical="center"/>
      <protection hidden="1"/>
    </xf>
    <xf numFmtId="0" fontId="49" fillId="14" borderId="21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3" fontId="49" fillId="14" borderId="20" xfId="8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vertical="center"/>
      <protection hidden="1"/>
    </xf>
    <xf numFmtId="0" fontId="49" fillId="14" borderId="29" xfId="4" applyFont="1" applyFill="1" applyBorder="1" applyAlignment="1">
      <alignment horizontal="center" vertical="center"/>
    </xf>
    <xf numFmtId="0" fontId="49" fillId="14" borderId="48" xfId="4" applyFont="1" applyFill="1" applyBorder="1" applyAlignment="1">
      <alignment vertical="center"/>
    </xf>
    <xf numFmtId="0" fontId="49" fillId="14" borderId="21" xfId="4" applyFont="1" applyFill="1" applyBorder="1" applyAlignment="1">
      <alignment vertical="center"/>
    </xf>
    <xf numFmtId="0" fontId="49" fillId="14" borderId="30" xfId="4" applyFont="1" applyFill="1" applyBorder="1" applyAlignment="1">
      <alignment vertical="center"/>
    </xf>
    <xf numFmtId="3" fontId="49" fillId="14" borderId="20" xfId="3" applyNumberFormat="1" applyFont="1" applyFill="1" applyBorder="1" applyAlignment="1" applyProtection="1">
      <alignment horizontal="right" vertical="center" wrapText="1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7" xfId="8" applyNumberFormat="1" applyFont="1" applyBorder="1" applyAlignment="1" applyProtection="1">
      <alignment horizontal="right" vertical="center"/>
      <protection hidden="1"/>
    </xf>
    <xf numFmtId="3" fontId="48" fillId="0" borderId="42" xfId="8" applyNumberFormat="1" applyFont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7" xfId="4" applyNumberFormat="1" applyFont="1" applyBorder="1" applyAlignment="1">
      <alignment horizontal="right" vertical="center"/>
    </xf>
    <xf numFmtId="3" fontId="47" fillId="0" borderId="42" xfId="4" applyNumberFormat="1" applyFont="1" applyBorder="1" applyAlignment="1">
      <alignment horizontal="right" vertical="center"/>
    </xf>
    <xf numFmtId="3" fontId="47" fillId="6" borderId="42" xfId="4" applyNumberFormat="1" applyFont="1" applyFill="1" applyBorder="1" applyAlignment="1">
      <alignment horizontal="right" vertical="center"/>
    </xf>
    <xf numFmtId="3" fontId="47" fillId="6" borderId="79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41" xfId="8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 applyProtection="1">
      <alignment horizontal="right" vertical="center"/>
      <protection hidden="1"/>
    </xf>
    <xf numFmtId="3" fontId="49" fillId="14" borderId="30" xfId="3" applyNumberFormat="1" applyFont="1" applyFill="1" applyBorder="1" applyAlignment="1" applyProtection="1">
      <alignment horizontal="right" vertical="center" wrapText="1"/>
    </xf>
    <xf numFmtId="3" fontId="47" fillId="13" borderId="30" xfId="8" applyNumberFormat="1" applyFont="1" applyFill="1" applyBorder="1" applyAlignment="1" applyProtection="1">
      <alignment horizontal="right" vertical="center"/>
      <protection hidden="1"/>
    </xf>
    <xf numFmtId="3" fontId="47" fillId="0" borderId="73" xfId="4" applyNumberFormat="1" applyFont="1" applyBorder="1" applyAlignment="1">
      <alignment horizontal="right" vertical="center"/>
    </xf>
    <xf numFmtId="3" fontId="49" fillId="14" borderId="30" xfId="8" applyNumberFormat="1" applyFont="1" applyFill="1" applyBorder="1" applyAlignment="1" applyProtection="1">
      <alignment horizontal="right" vertical="center"/>
      <protection hidden="1"/>
    </xf>
    <xf numFmtId="3" fontId="47" fillId="12" borderId="30" xfId="1" applyFont="1" applyFill="1" applyBorder="1" applyAlignment="1" applyProtection="1">
      <alignment horizontal="right" vertical="center"/>
    </xf>
    <xf numFmtId="3" fontId="47" fillId="6" borderId="41" xfId="4" applyNumberFormat="1" applyFont="1" applyFill="1" applyBorder="1" applyAlignment="1">
      <alignment horizontal="right" vertical="center"/>
    </xf>
    <xf numFmtId="3" fontId="47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29" xfId="4" applyNumberFormat="1" applyFont="1" applyBorder="1" applyAlignment="1">
      <alignment horizontal="right" vertical="center"/>
    </xf>
    <xf numFmtId="3" fontId="56" fillId="0" borderId="111" xfId="2" applyNumberFormat="1" applyFont="1" applyFill="1" applyBorder="1" applyAlignment="1">
      <alignment horizontal="right" vertical="center"/>
    </xf>
    <xf numFmtId="49" fontId="25" fillId="0" borderId="119" xfId="0" applyNumberFormat="1" applyFont="1" applyBorder="1" applyAlignment="1">
      <alignment horizontal="center" vertical="center"/>
    </xf>
    <xf numFmtId="49" fontId="22" fillId="15" borderId="97" xfId="0" applyNumberFormat="1" applyFont="1" applyFill="1" applyBorder="1" applyAlignment="1">
      <alignment horizontal="center" vertical="center"/>
    </xf>
    <xf numFmtId="49" fontId="22" fillId="15" borderId="92" xfId="0" applyNumberFormat="1" applyFont="1" applyFill="1" applyBorder="1" applyAlignment="1">
      <alignment vertical="center"/>
    </xf>
    <xf numFmtId="3" fontId="22" fillId="15" borderId="115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11" xfId="2" applyNumberFormat="1" applyFont="1" applyFill="1" applyBorder="1" applyAlignment="1">
      <alignment horizontal="right" vertical="center"/>
    </xf>
    <xf numFmtId="0" fontId="10" fillId="16" borderId="81" xfId="0" applyFont="1" applyFill="1" applyBorder="1" applyAlignment="1">
      <alignment horizontal="center" vertical="center"/>
    </xf>
    <xf numFmtId="0" fontId="10" fillId="16" borderId="81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4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7" xfId="0" applyNumberFormat="1" applyFont="1" applyFill="1" applyBorder="1" applyAlignment="1">
      <alignment vertical="center"/>
    </xf>
    <xf numFmtId="0" fontId="12" fillId="16" borderId="105" xfId="0" applyFont="1" applyFill="1" applyBorder="1" applyAlignment="1">
      <alignment horizontal="center" vertical="center"/>
    </xf>
    <xf numFmtId="3" fontId="12" fillId="14" borderId="106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8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6" xfId="2" applyNumberFormat="1" applyFont="1" applyFill="1" applyBorder="1" applyAlignment="1">
      <alignment horizontal="right" vertical="center"/>
    </xf>
    <xf numFmtId="49" fontId="12" fillId="6" borderId="105" xfId="0" applyNumberFormat="1" applyFont="1" applyFill="1" applyBorder="1" applyAlignment="1">
      <alignment horizontal="center" vertical="center"/>
    </xf>
    <xf numFmtId="49" fontId="25" fillId="0" borderId="120" xfId="0" applyNumberFormat="1" applyFont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2" fillId="0" borderId="27" xfId="3" applyNumberFormat="1" applyFont="1" applyBorder="1" applyAlignment="1" applyProtection="1">
      <alignment horizontal="right" vertical="center"/>
      <protection hidden="1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41" xfId="4" applyNumberFormat="1" applyFont="1" applyBorder="1" applyAlignment="1">
      <alignment horizontal="right" vertical="center"/>
    </xf>
    <xf numFmtId="3" fontId="48" fillId="0" borderId="73" xfId="4" applyNumberFormat="1" applyFont="1" applyBorder="1" applyAlignment="1">
      <alignment horizontal="right" vertical="center"/>
    </xf>
    <xf numFmtId="3" fontId="48" fillId="0" borderId="79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80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80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60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9" xfId="0" applyFont="1" applyFill="1" applyBorder="1" applyAlignment="1">
      <alignment vertical="center"/>
    </xf>
    <xf numFmtId="0" fontId="10" fillId="11" borderId="59" xfId="0" applyFont="1" applyFill="1" applyBorder="1" applyAlignment="1">
      <alignment vertical="center"/>
    </xf>
    <xf numFmtId="0" fontId="25" fillId="0" borderId="96" xfId="0" applyFont="1" applyBorder="1" applyAlignment="1">
      <alignment vertical="center"/>
    </xf>
    <xf numFmtId="0" fontId="10" fillId="11" borderId="91" xfId="0" applyFont="1" applyFill="1" applyBorder="1" applyAlignment="1">
      <alignment vertical="center"/>
    </xf>
    <xf numFmtId="0" fontId="10" fillId="16" borderId="91" xfId="0" applyFont="1" applyFill="1" applyBorder="1" applyAlignment="1">
      <alignment vertical="center"/>
    </xf>
    <xf numFmtId="0" fontId="10" fillId="5" borderId="59" xfId="0" applyFont="1" applyFill="1" applyBorder="1" applyAlignment="1">
      <alignment vertical="center"/>
    </xf>
    <xf numFmtId="0" fontId="10" fillId="7" borderId="91" xfId="0" applyFont="1" applyFill="1" applyBorder="1" applyAlignment="1">
      <alignment vertical="center"/>
    </xf>
    <xf numFmtId="0" fontId="27" fillId="5" borderId="103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7" xfId="0" applyNumberFormat="1" applyFont="1" applyFill="1" applyBorder="1" applyAlignment="1">
      <alignment vertical="center"/>
    </xf>
    <xf numFmtId="3" fontId="10" fillId="7" borderId="117" xfId="2" applyNumberFormat="1" applyFont="1" applyFill="1" applyBorder="1" applyAlignment="1">
      <alignment horizontal="right" vertical="center"/>
    </xf>
    <xf numFmtId="3" fontId="12" fillId="14" borderId="102" xfId="0" applyNumberFormat="1" applyFont="1" applyFill="1" applyBorder="1" applyAlignment="1">
      <alignment vertical="center"/>
    </xf>
    <xf numFmtId="0" fontId="27" fillId="0" borderId="116" xfId="0" applyFont="1" applyBorder="1" applyAlignment="1">
      <alignment horizontal="center" vertical="center" wrapText="1"/>
    </xf>
    <xf numFmtId="0" fontId="30" fillId="0" borderId="116" xfId="0" applyFont="1" applyBorder="1"/>
    <xf numFmtId="3" fontId="25" fillId="0" borderId="121" xfId="2" applyNumberFormat="1" applyFont="1" applyFill="1" applyBorder="1" applyAlignment="1">
      <alignment horizontal="right" vertical="center"/>
    </xf>
    <xf numFmtId="3" fontId="25" fillId="15" borderId="123" xfId="2" applyNumberFormat="1" applyFont="1" applyFill="1" applyBorder="1" applyAlignment="1">
      <alignment horizontal="right" vertical="center"/>
    </xf>
    <xf numFmtId="3" fontId="12" fillId="12" borderId="102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vertical="center"/>
    </xf>
    <xf numFmtId="3" fontId="25" fillId="0" borderId="111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horizontal="right" vertical="center"/>
    </xf>
    <xf numFmtId="3" fontId="25" fillId="0" borderId="111" xfId="0" applyNumberFormat="1" applyFont="1" applyBorder="1" applyAlignment="1">
      <alignment horizontal="right" vertical="center"/>
    </xf>
    <xf numFmtId="3" fontId="25" fillId="0" borderId="109" xfId="0" applyNumberFormat="1" applyFont="1" applyBorder="1" applyAlignment="1">
      <alignment horizontal="right" vertical="center"/>
    </xf>
    <xf numFmtId="3" fontId="12" fillId="6" borderId="129" xfId="0" applyNumberFormat="1" applyFont="1" applyFill="1" applyBorder="1" applyAlignment="1">
      <alignment horizontal="right" vertical="center"/>
    </xf>
    <xf numFmtId="3" fontId="12" fillId="6" borderId="106" xfId="0" applyNumberFormat="1" applyFont="1" applyFill="1" applyBorder="1" applyAlignment="1">
      <alignment vertical="center"/>
    </xf>
    <xf numFmtId="3" fontId="10" fillId="6" borderId="106" xfId="0" applyNumberFormat="1" applyFont="1" applyFill="1" applyBorder="1" applyAlignment="1">
      <alignment vertical="center"/>
    </xf>
    <xf numFmtId="3" fontId="25" fillId="0" borderId="115" xfId="0" applyNumberFormat="1" applyFont="1" applyBorder="1" applyAlignment="1">
      <alignment vertical="center"/>
    </xf>
    <xf numFmtId="3" fontId="10" fillId="6" borderId="114" xfId="0" applyNumberFormat="1" applyFont="1" applyFill="1" applyBorder="1" applyAlignment="1">
      <alignment vertical="center"/>
    </xf>
    <xf numFmtId="3" fontId="10" fillId="5" borderId="106" xfId="0" applyNumberFormat="1" applyFont="1" applyFill="1" applyBorder="1" applyAlignment="1">
      <alignment vertical="center"/>
    </xf>
    <xf numFmtId="3" fontId="10" fillId="7" borderId="106" xfId="0" applyNumberFormat="1" applyFont="1" applyFill="1" applyBorder="1" applyAlignment="1">
      <alignment vertical="center"/>
    </xf>
    <xf numFmtId="3" fontId="10" fillId="5" borderId="114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3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3" fontId="57" fillId="18" borderId="29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0" xfId="0" applyNumberFormat="1" applyFont="1" applyFill="1" applyBorder="1" applyAlignment="1">
      <alignment horizontal="center" vertical="center" wrapText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0" xfId="8" applyFont="1" applyFill="1" applyBorder="1" applyAlignment="1" applyProtection="1">
      <alignment horizontal="center" vertical="center"/>
      <protection hidden="1"/>
    </xf>
    <xf numFmtId="0" fontId="49" fillId="14" borderId="2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3" fontId="48" fillId="0" borderId="58" xfId="8" applyNumberFormat="1" applyFont="1" applyBorder="1" applyAlignment="1" applyProtection="1">
      <alignment horizontal="right" vertical="center"/>
      <protection hidden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41" xfId="4" applyFont="1" applyBorder="1" applyAlignment="1">
      <alignment vertical="center"/>
    </xf>
    <xf numFmtId="0" fontId="48" fillId="0" borderId="75" xfId="4" applyFont="1" applyBorder="1" applyAlignment="1">
      <alignment vertical="center"/>
    </xf>
    <xf numFmtId="3" fontId="48" fillId="0" borderId="60" xfId="8" applyNumberFormat="1" applyFont="1" applyBorder="1" applyAlignment="1" applyProtection="1">
      <alignment horizontal="right" vertical="center"/>
      <protection hidden="1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73" xfId="8" applyNumberFormat="1" applyFont="1" applyBorder="1" applyAlignment="1" applyProtection="1">
      <alignment horizontal="right" vertical="center"/>
      <protection hidden="1"/>
    </xf>
    <xf numFmtId="3" fontId="54" fillId="6" borderId="29" xfId="1" applyFont="1" applyFill="1" applyBorder="1" applyAlignment="1" applyProtection="1">
      <alignment horizontal="right" vertical="center"/>
    </xf>
    <xf numFmtId="3" fontId="47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9" fillId="12" borderId="21" xfId="10" applyFont="1" applyFill="1" applyBorder="1" applyAlignment="1">
      <alignment vertical="center"/>
    </xf>
    <xf numFmtId="0" fontId="59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24" fillId="0" borderId="67" xfId="0" applyNumberFormat="1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87" xfId="0" applyNumberFormat="1" applyFont="1" applyBorder="1" applyAlignment="1">
      <alignment vertical="center"/>
    </xf>
    <xf numFmtId="3" fontId="11" fillId="0" borderId="47" xfId="0" applyNumberFormat="1" applyFont="1" applyBorder="1" applyAlignment="1">
      <alignment vertical="center"/>
    </xf>
    <xf numFmtId="3" fontId="24" fillId="0" borderId="76" xfId="0" applyNumberFormat="1" applyFont="1" applyBorder="1" applyAlignment="1">
      <alignment vertical="center"/>
    </xf>
    <xf numFmtId="3" fontId="11" fillId="0" borderId="72" xfId="0" applyNumberFormat="1" applyFont="1" applyBorder="1" applyAlignment="1">
      <alignment vertical="center"/>
    </xf>
    <xf numFmtId="3" fontId="11" fillId="0" borderId="84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31" xfId="2" applyNumberFormat="1" applyFont="1" applyFill="1" applyBorder="1" applyAlignment="1">
      <alignment horizontal="right" vertical="center"/>
    </xf>
    <xf numFmtId="0" fontId="47" fillId="0" borderId="36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0" fontId="48" fillId="0" borderId="34" xfId="8" applyFont="1" applyBorder="1" applyAlignment="1" applyProtection="1">
      <alignment horizontal="center" vertical="top"/>
      <protection hidden="1"/>
    </xf>
    <xf numFmtId="0" fontId="48" fillId="0" borderId="63" xfId="8" applyFont="1" applyBorder="1" applyAlignment="1" applyProtection="1">
      <alignment horizontal="center" vertical="center"/>
      <protection hidden="1"/>
    </xf>
    <xf numFmtId="3" fontId="42" fillId="0" borderId="80" xfId="3" applyNumberFormat="1" applyFont="1" applyBorder="1" applyAlignment="1" applyProtection="1">
      <alignment horizontal="right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8" fillId="0" borderId="57" xfId="8" applyFont="1" applyBorder="1" applyAlignment="1" applyProtection="1">
      <alignment horizontal="center" vertical="top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3" xfId="8" applyFont="1" applyBorder="1" applyAlignment="1" applyProtection="1">
      <alignment horizontal="center" vertical="center"/>
      <protection hidden="1"/>
    </xf>
    <xf numFmtId="0" fontId="42" fillId="0" borderId="66" xfId="8" applyFont="1" applyBorder="1" applyAlignment="1" applyProtection="1">
      <alignment horizontal="center" vertical="center"/>
      <protection hidden="1"/>
    </xf>
    <xf numFmtId="0" fontId="42" fillId="0" borderId="85" xfId="8" applyFont="1" applyBorder="1" applyAlignment="1" applyProtection="1">
      <alignment vertical="center"/>
      <protection hidden="1"/>
    </xf>
    <xf numFmtId="0" fontId="42" fillId="0" borderId="118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4" xfId="4" applyFont="1" applyBorder="1" applyAlignment="1">
      <alignment vertical="center"/>
    </xf>
    <xf numFmtId="3" fontId="47" fillId="0" borderId="52" xfId="4" applyNumberFormat="1" applyFont="1" applyBorder="1" applyAlignment="1">
      <alignment horizontal="right" vertical="center"/>
    </xf>
    <xf numFmtId="3" fontId="47" fillId="0" borderId="5" xfId="4" applyNumberFormat="1" applyFont="1" applyBorder="1" applyAlignment="1">
      <alignment horizontal="right" vertical="center"/>
    </xf>
    <xf numFmtId="3" fontId="47" fillId="0" borderId="74" xfId="3" applyNumberFormat="1" applyFont="1" applyBorder="1" applyAlignment="1" applyProtection="1">
      <alignment horizontal="right" vertical="center"/>
      <protection hidden="1"/>
    </xf>
    <xf numFmtId="3" fontId="11" fillId="0" borderId="29" xfId="0" applyNumberFormat="1" applyFont="1" applyBorder="1" applyAlignment="1">
      <alignment vertical="center"/>
    </xf>
    <xf numFmtId="3" fontId="11" fillId="7" borderId="70" xfId="0" applyNumberFormat="1" applyFont="1" applyFill="1" applyBorder="1" applyAlignment="1">
      <alignment vertical="center"/>
    </xf>
    <xf numFmtId="3" fontId="11" fillId="7" borderId="83" xfId="0" applyNumberFormat="1" applyFont="1" applyFill="1" applyBorder="1" applyAlignment="1">
      <alignment vertical="center"/>
    </xf>
    <xf numFmtId="3" fontId="11" fillId="7" borderId="84" xfId="0" applyNumberFormat="1" applyFont="1" applyFill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3" fontId="19" fillId="0" borderId="29" xfId="0" applyNumberFormat="1" applyFont="1" applyBorder="1" applyAlignment="1">
      <alignment vertical="center"/>
    </xf>
    <xf numFmtId="3" fontId="19" fillId="0" borderId="22" xfId="0" applyNumberFormat="1" applyFont="1" applyBorder="1" applyAlignment="1">
      <alignment vertical="center"/>
    </xf>
    <xf numFmtId="3" fontId="60" fillId="0" borderId="0" xfId="0" applyNumberFormat="1" applyFont="1" applyAlignment="1">
      <alignment horizontal="right"/>
    </xf>
    <xf numFmtId="3" fontId="24" fillId="0" borderId="73" xfId="0" applyNumberFormat="1" applyFont="1" applyBorder="1" applyAlignment="1">
      <alignment vertical="center"/>
    </xf>
    <xf numFmtId="3" fontId="24" fillId="0" borderId="74" xfId="0" applyNumberFormat="1" applyFont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19" fillId="0" borderId="61" xfId="0" applyNumberFormat="1" applyFont="1" applyBorder="1" applyAlignment="1">
      <alignment vertical="center"/>
    </xf>
    <xf numFmtId="3" fontId="19" fillId="2" borderId="75" xfId="0" applyNumberFormat="1" applyFont="1" applyFill="1" applyBorder="1" applyAlignment="1">
      <alignment vertical="center"/>
    </xf>
    <xf numFmtId="3" fontId="24" fillId="0" borderId="47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3" fontId="12" fillId="6" borderId="31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3" fontId="12" fillId="6" borderId="22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0" fontId="17" fillId="4" borderId="21" xfId="7" applyFont="1" applyFill="1" applyBorder="1" applyAlignment="1">
      <alignment horizontal="center" vertical="center"/>
    </xf>
    <xf numFmtId="3" fontId="12" fillId="6" borderId="21" xfId="7" applyNumberFormat="1" applyFont="1" applyFill="1" applyBorder="1" applyAlignment="1">
      <alignment vertical="center"/>
    </xf>
    <xf numFmtId="49" fontId="15" fillId="0" borderId="13" xfId="7" applyNumberFormat="1" applyFont="1" applyBorder="1" applyAlignment="1">
      <alignment horizontal="right" vertical="center"/>
    </xf>
    <xf numFmtId="49" fontId="12" fillId="6" borderId="23" xfId="7" applyNumberFormat="1" applyFont="1" applyFill="1" applyBorder="1" applyAlignment="1">
      <alignment horizontal="right" vertical="center"/>
    </xf>
    <xf numFmtId="3" fontId="28" fillId="0" borderId="64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0" fontId="0" fillId="0" borderId="0" xfId="0" applyAlignment="1">
      <alignment wrapText="1"/>
    </xf>
    <xf numFmtId="0" fontId="27" fillId="0" borderId="112" xfId="0" applyFont="1" applyBorder="1" applyAlignment="1">
      <alignment horizontal="center" vertical="center" wrapText="1"/>
    </xf>
    <xf numFmtId="3" fontId="62" fillId="3" borderId="69" xfId="0" applyNumberFormat="1" applyFont="1" applyFill="1" applyBorder="1" applyAlignment="1">
      <alignment horizontal="center" vertical="center" wrapText="1"/>
    </xf>
    <xf numFmtId="0" fontId="27" fillId="0" borderId="113" xfId="0" applyFont="1" applyBorder="1" applyAlignment="1">
      <alignment horizontal="center" vertical="center" wrapText="1"/>
    </xf>
    <xf numFmtId="0" fontId="27" fillId="0" borderId="133" xfId="0" applyFont="1" applyBorder="1" applyAlignment="1">
      <alignment horizontal="center" vertical="center" wrapText="1"/>
    </xf>
    <xf numFmtId="3" fontId="62" fillId="3" borderId="131" xfId="0" applyNumberFormat="1" applyFont="1" applyFill="1" applyBorder="1" applyAlignment="1">
      <alignment horizontal="center" vertical="center" wrapText="1"/>
    </xf>
    <xf numFmtId="0" fontId="27" fillId="0" borderId="69" xfId="0" applyFont="1" applyBorder="1" applyAlignment="1">
      <alignment horizontal="center" vertical="center" wrapText="1"/>
    </xf>
    <xf numFmtId="0" fontId="27" fillId="0" borderId="128" xfId="0" applyFont="1" applyBorder="1" applyAlignment="1">
      <alignment horizontal="center" vertical="center" wrapText="1"/>
    </xf>
    <xf numFmtId="3" fontId="12" fillId="6" borderId="69" xfId="0" applyNumberFormat="1" applyFont="1" applyFill="1" applyBorder="1" applyAlignment="1">
      <alignment vertical="center"/>
    </xf>
    <xf numFmtId="0" fontId="3" fillId="5" borderId="103" xfId="0" applyFont="1" applyFill="1" applyBorder="1"/>
    <xf numFmtId="3" fontId="12" fillId="6" borderId="69" xfId="2" applyNumberFormat="1" applyFont="1" applyFill="1" applyBorder="1" applyAlignment="1">
      <alignment horizontal="right" vertical="center"/>
    </xf>
    <xf numFmtId="0" fontId="3" fillId="0" borderId="116" xfId="0" applyFont="1" applyBorder="1"/>
    <xf numFmtId="0" fontId="3" fillId="0" borderId="0" xfId="0" applyFont="1"/>
    <xf numFmtId="3" fontId="25" fillId="0" borderId="134" xfId="0" applyNumberFormat="1" applyFont="1" applyBorder="1" applyAlignment="1">
      <alignment vertical="center"/>
    </xf>
    <xf numFmtId="3" fontId="25" fillId="0" borderId="135" xfId="0" applyNumberFormat="1" applyFont="1" applyBorder="1" applyAlignment="1">
      <alignment vertical="center"/>
    </xf>
    <xf numFmtId="0" fontId="3" fillId="5" borderId="104" xfId="0" applyFont="1" applyFill="1" applyBorder="1"/>
    <xf numFmtId="3" fontId="25" fillId="0" borderId="136" xfId="0" applyNumberFormat="1" applyFont="1" applyBorder="1" applyAlignment="1">
      <alignment vertical="center"/>
    </xf>
    <xf numFmtId="3" fontId="25" fillId="0" borderId="137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6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8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6" xfId="2" applyNumberFormat="1" applyFont="1" applyFill="1" applyBorder="1" applyAlignment="1">
      <alignment horizontal="right" vertical="center"/>
    </xf>
    <xf numFmtId="3" fontId="25" fillId="0" borderId="136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23" xfId="2" applyNumberFormat="1" applyFont="1" applyFill="1" applyBorder="1" applyAlignment="1">
      <alignment horizontal="right" vertical="center"/>
    </xf>
    <xf numFmtId="3" fontId="56" fillId="0" borderId="138" xfId="2" applyNumberFormat="1" applyFont="1" applyFill="1" applyBorder="1" applyAlignment="1">
      <alignment horizontal="right" vertical="center"/>
    </xf>
    <xf numFmtId="3" fontId="25" fillId="0" borderId="137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34" xfId="0" applyNumberFormat="1" applyFont="1" applyBorder="1" applyAlignment="1">
      <alignment horizontal="right" vertical="center"/>
    </xf>
    <xf numFmtId="3" fontId="22" fillId="0" borderId="140" xfId="2" applyNumberFormat="1" applyFont="1" applyFill="1" applyBorder="1" applyAlignment="1">
      <alignment horizontal="right" vertical="center"/>
    </xf>
    <xf numFmtId="3" fontId="22" fillId="0" borderId="126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3" xfId="0" applyFont="1" applyBorder="1"/>
    <xf numFmtId="0" fontId="3" fillId="0" borderId="103" xfId="0" applyFont="1" applyBorder="1"/>
    <xf numFmtId="3" fontId="12" fillId="6" borderId="141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1" xfId="0" applyFont="1" applyBorder="1"/>
    <xf numFmtId="0" fontId="3" fillId="0" borderId="114" xfId="0" applyFont="1" applyBorder="1"/>
    <xf numFmtId="0" fontId="3" fillId="0" borderId="142" xfId="0" applyFont="1" applyBorder="1"/>
    <xf numFmtId="0" fontId="3" fillId="0" borderId="122" xfId="0" applyFont="1" applyBorder="1"/>
    <xf numFmtId="3" fontId="12" fillId="14" borderId="143" xfId="0" applyNumberFormat="1" applyFont="1" applyFill="1" applyBorder="1" applyAlignment="1">
      <alignment vertical="center"/>
    </xf>
    <xf numFmtId="0" fontId="30" fillId="14" borderId="104" xfId="0" applyFont="1" applyFill="1" applyBorder="1"/>
    <xf numFmtId="3" fontId="12" fillId="14" borderId="105" xfId="0" applyNumberFormat="1" applyFont="1" applyFill="1" applyBorder="1" applyAlignment="1">
      <alignment vertical="center"/>
    </xf>
    <xf numFmtId="0" fontId="47" fillId="6" borderId="59" xfId="11" applyFont="1" applyFill="1" applyBorder="1" applyAlignment="1" applyProtection="1">
      <alignment vertical="center"/>
      <protection hidden="1"/>
    </xf>
    <xf numFmtId="3" fontId="12" fillId="6" borderId="143" xfId="0" applyNumberFormat="1" applyFont="1" applyFill="1" applyBorder="1" applyAlignment="1">
      <alignment vertical="center"/>
    </xf>
    <xf numFmtId="3" fontId="12" fillId="6" borderId="105" xfId="2" applyNumberFormat="1" applyFont="1" applyFill="1" applyBorder="1" applyAlignment="1">
      <alignment horizontal="right" vertical="center"/>
    </xf>
    <xf numFmtId="3" fontId="12" fillId="6" borderId="143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20" xfId="2" applyNumberFormat="1" applyFont="1" applyFill="1" applyBorder="1" applyAlignment="1">
      <alignment horizontal="right" vertical="center"/>
    </xf>
    <xf numFmtId="3" fontId="25" fillId="0" borderId="134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6" xfId="0" applyFont="1" applyBorder="1" applyAlignment="1">
      <alignment vertical="center"/>
    </xf>
    <xf numFmtId="3" fontId="10" fillId="6" borderId="143" xfId="0" applyNumberFormat="1" applyFont="1" applyFill="1" applyBorder="1" applyAlignment="1">
      <alignment vertical="center"/>
    </xf>
    <xf numFmtId="0" fontId="3" fillId="5" borderId="104" xfId="0" applyFont="1" applyFill="1" applyBorder="1" applyAlignment="1">
      <alignment vertical="center"/>
    </xf>
    <xf numFmtId="0" fontId="33" fillId="0" borderId="92" xfId="11" applyBorder="1" applyAlignment="1" applyProtection="1">
      <alignment vertical="center"/>
      <protection hidden="1"/>
    </xf>
    <xf numFmtId="3" fontId="25" fillId="0" borderId="119" xfId="2" applyNumberFormat="1" applyFont="1" applyFill="1" applyBorder="1" applyAlignment="1">
      <alignment horizontal="right" vertical="center"/>
    </xf>
    <xf numFmtId="3" fontId="25" fillId="0" borderId="145" xfId="2" applyNumberFormat="1" applyFont="1" applyFill="1" applyBorder="1" applyAlignment="1">
      <alignment horizontal="right" vertical="center"/>
    </xf>
    <xf numFmtId="3" fontId="25" fillId="0" borderId="145" xfId="0" applyNumberFormat="1" applyFont="1" applyBorder="1" applyAlignment="1">
      <alignment vertical="center"/>
    </xf>
    <xf numFmtId="3" fontId="22" fillId="6" borderId="142" xfId="2" applyNumberFormat="1" applyFont="1" applyFill="1" applyBorder="1" applyAlignment="1">
      <alignment horizontal="right" vertical="center"/>
    </xf>
    <xf numFmtId="3" fontId="22" fillId="6" borderId="122" xfId="2" applyNumberFormat="1" applyFont="1" applyFill="1" applyBorder="1" applyAlignment="1">
      <alignment horizontal="right" vertical="center"/>
    </xf>
    <xf numFmtId="3" fontId="10" fillId="6" borderId="122" xfId="0" applyNumberFormat="1" applyFont="1" applyFill="1" applyBorder="1" applyAlignment="1">
      <alignment vertical="center"/>
    </xf>
    <xf numFmtId="3" fontId="22" fillId="15" borderId="119" xfId="2" applyNumberFormat="1" applyFont="1" applyFill="1" applyBorder="1" applyAlignment="1">
      <alignment horizontal="right" vertical="center"/>
    </xf>
    <xf numFmtId="3" fontId="22" fillId="15" borderId="145" xfId="2" applyNumberFormat="1" applyFont="1" applyFill="1" applyBorder="1" applyAlignment="1">
      <alignment horizontal="right" vertical="center"/>
    </xf>
    <xf numFmtId="3" fontId="10" fillId="14" borderId="122" xfId="0" applyNumberFormat="1" applyFont="1" applyFill="1" applyBorder="1" applyAlignment="1">
      <alignment vertical="center"/>
    </xf>
    <xf numFmtId="0" fontId="3" fillId="14" borderId="104" xfId="0" applyFont="1" applyFill="1" applyBorder="1"/>
    <xf numFmtId="3" fontId="10" fillId="14" borderId="142" xfId="0" applyNumberFormat="1" applyFont="1" applyFill="1" applyBorder="1" applyAlignment="1">
      <alignment vertical="center"/>
    </xf>
    <xf numFmtId="3" fontId="10" fillId="5" borderId="143" xfId="0" applyNumberFormat="1" applyFont="1" applyFill="1" applyBorder="1" applyAlignment="1">
      <alignment vertical="center"/>
    </xf>
    <xf numFmtId="3" fontId="10" fillId="5" borderId="105" xfId="2" applyNumberFormat="1" applyFont="1" applyFill="1" applyBorder="1" applyAlignment="1">
      <alignment horizontal="right" vertical="center"/>
    </xf>
    <xf numFmtId="3" fontId="10" fillId="5" borderId="143" xfId="2" applyNumberFormat="1" applyFont="1" applyFill="1" applyBorder="1" applyAlignment="1">
      <alignment horizontal="right" vertical="center"/>
    </xf>
    <xf numFmtId="3" fontId="10" fillId="7" borderId="122" xfId="0" applyNumberFormat="1" applyFont="1" applyFill="1" applyBorder="1" applyAlignment="1">
      <alignment vertical="center"/>
    </xf>
    <xf numFmtId="3" fontId="12" fillId="20" borderId="102" xfId="0" applyNumberFormat="1" applyFont="1" applyFill="1" applyBorder="1" applyAlignment="1">
      <alignment vertical="center"/>
    </xf>
    <xf numFmtId="3" fontId="10" fillId="7" borderId="142" xfId="2" applyNumberFormat="1" applyFont="1" applyFill="1" applyBorder="1" applyAlignment="1">
      <alignment horizontal="right" vertical="center"/>
    </xf>
    <xf numFmtId="3" fontId="10" fillId="7" borderId="122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3" fontId="11" fillId="7" borderId="132" xfId="0" applyNumberFormat="1" applyFont="1" applyFill="1" applyBorder="1" applyAlignment="1">
      <alignment vertical="center"/>
    </xf>
    <xf numFmtId="0" fontId="47" fillId="6" borderId="21" xfId="8" applyFont="1" applyFill="1" applyBorder="1" applyAlignment="1" applyProtection="1">
      <alignment horizontal="right" vertical="center"/>
      <protection hidden="1"/>
    </xf>
    <xf numFmtId="0" fontId="47" fillId="0" borderId="21" xfId="8" applyFont="1" applyBorder="1" applyAlignment="1" applyProtection="1">
      <alignment horizontal="right" vertical="center"/>
      <protection hidden="1"/>
    </xf>
    <xf numFmtId="0" fontId="42" fillId="0" borderId="77" xfId="4" applyFont="1" applyBorder="1" applyAlignment="1">
      <alignment horizontal="right" vertical="center"/>
    </xf>
    <xf numFmtId="0" fontId="42" fillId="0" borderId="42" xfId="4" applyFont="1" applyBorder="1" applyAlignment="1">
      <alignment horizontal="right" vertical="center"/>
    </xf>
    <xf numFmtId="0" fontId="42" fillId="0" borderId="79" xfId="4" applyFont="1" applyBorder="1" applyAlignment="1">
      <alignment horizontal="right" vertical="center"/>
    </xf>
    <xf numFmtId="0" fontId="48" fillId="0" borderId="27" xfId="8" applyFont="1" applyBorder="1" applyAlignment="1" applyProtection="1">
      <alignment horizontal="right" vertical="center"/>
      <protection hidden="1"/>
    </xf>
    <xf numFmtId="0" fontId="48" fillId="0" borderId="52" xfId="8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right" vertical="center"/>
      <protection hidden="1"/>
    </xf>
    <xf numFmtId="0" fontId="47" fillId="0" borderId="77" xfId="8" applyFont="1" applyBorder="1" applyAlignment="1" applyProtection="1">
      <alignment horizontal="right" vertical="center"/>
      <protection hidden="1"/>
    </xf>
    <xf numFmtId="0" fontId="48" fillId="0" borderId="42" xfId="8" applyFont="1" applyBorder="1" applyAlignment="1" applyProtection="1">
      <alignment horizontal="right" vertical="center"/>
      <protection hidden="1"/>
    </xf>
    <xf numFmtId="0" fontId="47" fillId="0" borderId="78" xfId="8" applyFont="1" applyBorder="1" applyAlignment="1" applyProtection="1">
      <alignment horizontal="right" vertical="center"/>
      <protection hidden="1"/>
    </xf>
    <xf numFmtId="0" fontId="42" fillId="0" borderId="42" xfId="8" applyFont="1" applyBorder="1" applyAlignment="1" applyProtection="1">
      <alignment horizontal="right" vertical="center"/>
      <protection hidden="1"/>
    </xf>
    <xf numFmtId="0" fontId="42" fillId="0" borderId="77" xfId="8" applyFont="1" applyBorder="1" applyAlignment="1" applyProtection="1">
      <alignment horizontal="right" vertical="center"/>
      <protection hidden="1"/>
    </xf>
    <xf numFmtId="0" fontId="48" fillId="0" borderId="60" xfId="8" applyFont="1" applyBorder="1" applyAlignment="1" applyProtection="1">
      <alignment horizontal="right" vertical="center"/>
      <protection hidden="1"/>
    </xf>
    <xf numFmtId="0" fontId="47" fillId="0" borderId="42" xfId="4" applyFont="1" applyBorder="1" applyAlignment="1">
      <alignment horizontal="right" vertical="center"/>
    </xf>
    <xf numFmtId="0" fontId="47" fillId="0" borderId="42" xfId="8" applyFont="1" applyBorder="1" applyAlignment="1" applyProtection="1">
      <alignment horizontal="right" vertical="center"/>
      <protection hidden="1"/>
    </xf>
    <xf numFmtId="0" fontId="47" fillId="0" borderId="0" xfId="4" applyFont="1" applyAlignment="1">
      <alignment horizontal="right" vertical="center"/>
    </xf>
    <xf numFmtId="0" fontId="47" fillId="6" borderId="21" xfId="4" applyFont="1" applyFill="1" applyBorder="1" applyAlignment="1">
      <alignment horizontal="right" vertical="center"/>
    </xf>
    <xf numFmtId="0" fontId="47" fillId="0" borderId="79" xfId="4" applyFont="1" applyBorder="1" applyAlignment="1">
      <alignment horizontal="right" vertical="center"/>
    </xf>
    <xf numFmtId="0" fontId="35" fillId="14" borderId="21" xfId="8" applyFont="1" applyFill="1" applyBorder="1" applyAlignment="1" applyProtection="1">
      <alignment horizontal="right" vertical="center"/>
      <protection hidden="1"/>
    </xf>
    <xf numFmtId="0" fontId="42" fillId="0" borderId="0" xfId="4" applyFont="1" applyAlignment="1">
      <alignment horizontal="right" vertical="center"/>
    </xf>
    <xf numFmtId="0" fontId="42" fillId="0" borderId="79" xfId="8" applyFont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right" vertical="center"/>
      <protection hidden="1"/>
    </xf>
    <xf numFmtId="0" fontId="47" fillId="0" borderId="77" xfId="4" applyFont="1" applyBorder="1" applyAlignment="1">
      <alignment horizontal="right" vertical="center"/>
    </xf>
    <xf numFmtId="0" fontId="48" fillId="0" borderId="42" xfId="4" applyFont="1" applyBorder="1" applyAlignment="1">
      <alignment horizontal="right" vertical="center"/>
    </xf>
    <xf numFmtId="0" fontId="48" fillId="0" borderId="79" xfId="4" applyFont="1" applyBorder="1" applyAlignment="1">
      <alignment horizontal="right" vertical="center"/>
    </xf>
    <xf numFmtId="0" fontId="47" fillId="0" borderId="46" xfId="4" applyFont="1" applyBorder="1" applyAlignment="1">
      <alignment horizontal="right" vertical="center"/>
    </xf>
    <xf numFmtId="0" fontId="35" fillId="5" borderId="21" xfId="8" applyFont="1" applyFill="1" applyBorder="1" applyAlignment="1" applyProtection="1">
      <alignment horizontal="right" vertical="center"/>
      <protection hidden="1"/>
    </xf>
    <xf numFmtId="0" fontId="42" fillId="0" borderId="0" xfId="0" applyFont="1" applyAlignment="1">
      <alignment horizontal="right" vertical="center"/>
    </xf>
    <xf numFmtId="0" fontId="63" fillId="0" borderId="0" xfId="0" applyFont="1" applyAlignment="1">
      <alignment vertical="center"/>
    </xf>
    <xf numFmtId="3" fontId="48" fillId="0" borderId="83" xfId="8" applyNumberFormat="1" applyFont="1" applyBorder="1" applyAlignment="1" applyProtection="1">
      <alignment horizontal="right" vertical="center"/>
      <protection hidden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3" fontId="54" fillId="6" borderId="30" xfId="1" applyFont="1" applyFill="1" applyBorder="1" applyAlignment="1" applyProtection="1">
      <alignment horizontal="right" vertical="center"/>
    </xf>
    <xf numFmtId="3" fontId="42" fillId="0" borderId="64" xfId="8" applyNumberFormat="1" applyFont="1" applyBorder="1" applyAlignment="1" applyProtection="1">
      <alignment horizontal="right" vertical="center"/>
      <protection hidden="1"/>
    </xf>
    <xf numFmtId="3" fontId="42" fillId="0" borderId="101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0" fontId="57" fillId="18" borderId="20" xfId="8" applyFont="1" applyFill="1" applyBorder="1" applyAlignment="1" applyProtection="1">
      <alignment horizontal="center" vertical="center" wrapText="1"/>
      <protection hidden="1"/>
    </xf>
    <xf numFmtId="0" fontId="47" fillId="0" borderId="6" xfId="8" applyFont="1" applyBorder="1" applyAlignment="1" applyProtection="1">
      <alignment horizontal="left" vertical="center"/>
      <protection hidden="1"/>
    </xf>
    <xf numFmtId="0" fontId="47" fillId="0" borderId="7" xfId="8" applyFont="1" applyBorder="1" applyAlignment="1" applyProtection="1">
      <alignment horizontal="right" vertical="center"/>
      <protection hidden="1"/>
    </xf>
    <xf numFmtId="0" fontId="48" fillId="0" borderId="7" xfId="8" applyFont="1" applyBorder="1" applyAlignment="1" applyProtection="1">
      <alignment horizontal="right" vertical="center"/>
      <protection hidden="1"/>
    </xf>
    <xf numFmtId="0" fontId="42" fillId="0" borderId="7" xfId="8" applyFont="1" applyBorder="1" applyAlignment="1" applyProtection="1">
      <alignment horizontal="right" vertical="center"/>
      <protection hidden="1"/>
    </xf>
    <xf numFmtId="0" fontId="42" fillId="0" borderId="4" xfId="8" applyFont="1" applyBorder="1" applyAlignment="1" applyProtection="1">
      <alignment horizontal="right" vertical="center"/>
      <protection hidden="1"/>
    </xf>
    <xf numFmtId="0" fontId="47" fillId="6" borderId="20" xfId="8" applyFont="1" applyFill="1" applyBorder="1" applyAlignment="1" applyProtection="1">
      <alignment horizontal="right" vertical="center"/>
      <protection hidden="1"/>
    </xf>
    <xf numFmtId="0" fontId="49" fillId="14" borderId="20" xfId="4" applyFont="1" applyFill="1" applyBorder="1" applyAlignment="1">
      <alignment horizontal="right" vertical="center"/>
    </xf>
    <xf numFmtId="0" fontId="35" fillId="13" borderId="20" xfId="8" applyFont="1" applyFill="1" applyBorder="1" applyAlignment="1" applyProtection="1">
      <alignment horizontal="right" vertical="center"/>
      <protection hidden="1"/>
    </xf>
    <xf numFmtId="0" fontId="48" fillId="0" borderId="4" xfId="8" applyFont="1" applyBorder="1" applyAlignment="1" applyProtection="1">
      <alignment horizontal="right" vertical="center"/>
      <protection hidden="1"/>
    </xf>
    <xf numFmtId="0" fontId="48" fillId="0" borderId="6" xfId="8" applyFont="1" applyBorder="1" applyAlignment="1" applyProtection="1">
      <alignment horizontal="right" vertical="center"/>
      <protection hidden="1"/>
    </xf>
    <xf numFmtId="0" fontId="47" fillId="0" borderId="4" xfId="8" applyFont="1" applyBorder="1" applyAlignment="1" applyProtection="1">
      <alignment horizontal="right" vertical="center"/>
      <protection hidden="1"/>
    </xf>
    <xf numFmtId="0" fontId="48" fillId="0" borderId="5" xfId="8" applyFont="1" applyBorder="1" applyAlignment="1" applyProtection="1">
      <alignment horizontal="right" vertical="center"/>
      <protection hidden="1"/>
    </xf>
    <xf numFmtId="0" fontId="35" fillId="6" borderId="20" xfId="8" applyFont="1" applyFill="1" applyBorder="1" applyAlignment="1" applyProtection="1">
      <alignment horizontal="right" vertical="center"/>
      <protection hidden="1"/>
    </xf>
    <xf numFmtId="0" fontId="49" fillId="14" borderId="20" xfId="4" applyFont="1" applyFill="1" applyBorder="1" applyAlignment="1" applyProtection="1">
      <alignment horizontal="right" vertical="center"/>
      <protection hidden="1"/>
    </xf>
    <xf numFmtId="0" fontId="35" fillId="5" borderId="20" xfId="8" applyFont="1" applyFill="1" applyBorder="1" applyAlignment="1" applyProtection="1">
      <alignment horizontal="right" vertical="center"/>
      <protection hidden="1"/>
    </xf>
    <xf numFmtId="0" fontId="47" fillId="0" borderId="6" xfId="8" applyFont="1" applyBorder="1" applyAlignment="1" applyProtection="1">
      <alignment horizontal="right" vertical="center"/>
      <protection hidden="1"/>
    </xf>
    <xf numFmtId="0" fontId="47" fillId="0" borderId="7" xfId="4" applyFont="1" applyBorder="1" applyAlignment="1">
      <alignment horizontal="right" vertical="center"/>
    </xf>
    <xf numFmtId="0" fontId="47" fillId="6" borderId="7" xfId="8" applyFont="1" applyFill="1" applyBorder="1" applyAlignment="1" applyProtection="1">
      <alignment horizontal="right" vertical="center"/>
      <protection hidden="1"/>
    </xf>
    <xf numFmtId="0" fontId="47" fillId="6" borderId="4" xfId="4" applyFont="1" applyFill="1" applyBorder="1" applyAlignment="1">
      <alignment horizontal="right" vertical="center"/>
    </xf>
    <xf numFmtId="49" fontId="11" fillId="9" borderId="20" xfId="0" applyNumberFormat="1" applyFont="1" applyFill="1" applyBorder="1" applyAlignment="1">
      <alignment horizontal="right" vertical="center"/>
    </xf>
    <xf numFmtId="3" fontId="50" fillId="0" borderId="20" xfId="0" applyNumberFormat="1" applyFont="1" applyBorder="1" applyAlignment="1">
      <alignment horizontal="center" vertical="center" wrapText="1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3" fontId="64" fillId="0" borderId="0" xfId="0" applyNumberFormat="1" applyFont="1" applyAlignment="1">
      <alignment vertical="center"/>
    </xf>
    <xf numFmtId="0" fontId="61" fillId="0" borderId="0" xfId="0" applyFont="1" applyAlignment="1">
      <alignment wrapText="1"/>
    </xf>
    <xf numFmtId="0" fontId="64" fillId="0" borderId="0" xfId="0" applyFont="1" applyAlignment="1">
      <alignment horizontal="right"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7" fillId="0" borderId="154" xfId="0" applyFont="1" applyBorder="1" applyAlignment="1">
      <alignment horizontal="center" vertical="center"/>
    </xf>
    <xf numFmtId="3" fontId="67" fillId="0" borderId="156" xfId="0" applyNumberFormat="1" applyFont="1" applyBorder="1" applyAlignment="1">
      <alignment horizontal="center" vertical="center"/>
    </xf>
    <xf numFmtId="0" fontId="67" fillId="0" borderId="157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4" fillId="0" borderId="161" xfId="0" applyFont="1" applyBorder="1" applyAlignment="1">
      <alignment vertical="center"/>
    </xf>
    <xf numFmtId="0" fontId="64" fillId="0" borderId="162" xfId="0" applyFont="1" applyBorder="1" applyAlignment="1">
      <alignment horizontal="center" vertical="top"/>
    </xf>
    <xf numFmtId="0" fontId="64" fillId="0" borderId="55" xfId="0" applyFont="1" applyBorder="1" applyAlignment="1">
      <alignment horizontal="left" vertical="top"/>
    </xf>
    <xf numFmtId="0" fontId="64" fillId="0" borderId="55" xfId="0" applyFont="1" applyBorder="1" applyAlignment="1">
      <alignment horizontal="center" vertical="top"/>
    </xf>
    <xf numFmtId="3" fontId="64" fillId="0" borderId="56" xfId="0" applyNumberFormat="1" applyFont="1" applyBorder="1" applyAlignment="1">
      <alignment horizontal="right" vertical="top"/>
    </xf>
    <xf numFmtId="3" fontId="64" fillId="0" borderId="26" xfId="0" applyNumberFormat="1" applyFont="1" applyBorder="1" applyAlignment="1">
      <alignment vertical="center"/>
    </xf>
    <xf numFmtId="0" fontId="64" fillId="0" borderId="33" xfId="0" applyFont="1" applyBorder="1" applyAlignment="1">
      <alignment vertical="center"/>
    </xf>
    <xf numFmtId="0" fontId="42" fillId="0" borderId="163" xfId="0" applyFont="1" applyBorder="1" applyAlignment="1">
      <alignment vertical="center"/>
    </xf>
    <xf numFmtId="0" fontId="69" fillId="22" borderId="164" xfId="0" applyFont="1" applyFill="1" applyBorder="1" applyAlignment="1">
      <alignment horizontal="center" vertical="center"/>
    </xf>
    <xf numFmtId="0" fontId="69" fillId="22" borderId="165" xfId="0" applyFont="1" applyFill="1" applyBorder="1" applyAlignment="1">
      <alignment vertical="center"/>
    </xf>
    <xf numFmtId="0" fontId="69" fillId="22" borderId="165" xfId="0" applyFont="1" applyFill="1" applyBorder="1" applyAlignment="1">
      <alignment horizontal="center" vertical="center"/>
    </xf>
    <xf numFmtId="3" fontId="69" fillId="22" borderId="166" xfId="0" applyNumberFormat="1" applyFont="1" applyFill="1" applyBorder="1" applyAlignment="1">
      <alignment vertical="center"/>
    </xf>
    <xf numFmtId="3" fontId="69" fillId="22" borderId="167" xfId="0" applyNumberFormat="1" applyFont="1" applyFill="1" applyBorder="1" applyAlignment="1">
      <alignment vertical="center"/>
    </xf>
    <xf numFmtId="0" fontId="69" fillId="22" borderId="168" xfId="0" applyFont="1" applyFill="1" applyBorder="1" applyAlignment="1">
      <alignment vertical="center"/>
    </xf>
    <xf numFmtId="0" fontId="69" fillId="0" borderId="0" xfId="0" applyFont="1" applyAlignment="1">
      <alignment vertical="center"/>
    </xf>
    <xf numFmtId="0" fontId="69" fillId="22" borderId="164" xfId="0" applyFont="1" applyFill="1" applyBorder="1" applyAlignment="1">
      <alignment horizontal="center" vertical="top"/>
    </xf>
    <xf numFmtId="0" fontId="64" fillId="0" borderId="0" xfId="0" applyFont="1" applyAlignment="1">
      <alignment horizontal="center" vertical="top"/>
    </xf>
    <xf numFmtId="0" fontId="47" fillId="6" borderId="5" xfId="8" applyFont="1" applyFill="1" applyBorder="1" applyAlignment="1" applyProtection="1">
      <alignment horizontal="right" vertical="center"/>
      <protection hidden="1"/>
    </xf>
    <xf numFmtId="0" fontId="0" fillId="3" borderId="0" xfId="0" applyFill="1"/>
    <xf numFmtId="0" fontId="19" fillId="3" borderId="0" xfId="0" applyFont="1" applyFill="1" applyAlignment="1" applyProtection="1">
      <alignment horizontal="centerContinuous" wrapText="1"/>
      <protection locked="0"/>
    </xf>
    <xf numFmtId="0" fontId="19" fillId="3" borderId="0" xfId="0" applyFont="1" applyFill="1" applyAlignment="1">
      <alignment horizontal="centerContinuous" wrapText="1"/>
    </xf>
    <xf numFmtId="0" fontId="45" fillId="3" borderId="0" xfId="0" applyFont="1" applyFill="1" applyAlignment="1">
      <alignment horizontal="centerContinuous" wrapText="1"/>
    </xf>
    <xf numFmtId="0" fontId="45" fillId="0" borderId="0" xfId="0" applyFont="1"/>
    <xf numFmtId="0" fontId="0" fillId="3" borderId="0" xfId="0" applyFill="1" applyAlignment="1">
      <alignment horizontal="centerContinuous"/>
    </xf>
    <xf numFmtId="0" fontId="16" fillId="3" borderId="0" xfId="0" applyFont="1" applyFill="1" applyAlignment="1">
      <alignment horizontal="centerContinuous"/>
    </xf>
    <xf numFmtId="0" fontId="70" fillId="3" borderId="29" xfId="0" applyFont="1" applyFill="1" applyBorder="1" applyAlignment="1">
      <alignment horizontal="centerContinuous" vertical="center"/>
    </xf>
    <xf numFmtId="0" fontId="20" fillId="3" borderId="30" xfId="0" applyFont="1" applyFill="1" applyBorder="1" applyAlignment="1" applyProtection="1">
      <alignment horizontal="centerContinuous" vertical="center"/>
      <protection locked="0"/>
    </xf>
    <xf numFmtId="0" fontId="71" fillId="0" borderId="20" xfId="0" applyFont="1" applyBorder="1" applyAlignment="1">
      <alignment horizontal="center" vertical="center" wrapText="1"/>
    </xf>
    <xf numFmtId="0" fontId="71" fillId="0" borderId="30" xfId="0" applyFont="1" applyBorder="1" applyAlignment="1">
      <alignment horizontal="center" vertical="center" wrapText="1"/>
    </xf>
    <xf numFmtId="0" fontId="13" fillId="4" borderId="29" xfId="0" applyFont="1" applyFill="1" applyBorder="1"/>
    <xf numFmtId="0" fontId="17" fillId="4" borderId="30" xfId="0" applyFont="1" applyFill="1" applyBorder="1" applyAlignment="1" applyProtection="1">
      <alignment horizontal="center" vertical="center"/>
      <protection locked="0"/>
    </xf>
    <xf numFmtId="0" fontId="72" fillId="3" borderId="27" xfId="0" applyFont="1" applyFill="1" applyBorder="1"/>
    <xf numFmtId="0" fontId="25" fillId="3" borderId="25" xfId="0" applyFont="1" applyFill="1" applyBorder="1" applyAlignment="1" applyProtection="1">
      <alignment horizontal="left" vertical="center"/>
      <protection locked="0"/>
    </xf>
    <xf numFmtId="3" fontId="16" fillId="3" borderId="7" xfId="0" applyNumberFormat="1" applyFont="1" applyFill="1" applyBorder="1" applyAlignment="1">
      <alignment horizontal="right" vertical="center"/>
    </xf>
    <xf numFmtId="3" fontId="22" fillId="3" borderId="6" xfId="0" applyNumberFormat="1" applyFont="1" applyFill="1" applyBorder="1" applyAlignment="1">
      <alignment horizontal="right" vertical="center"/>
    </xf>
    <xf numFmtId="0" fontId="22" fillId="5" borderId="20" xfId="0" applyFont="1" applyFill="1" applyBorder="1" applyAlignment="1">
      <alignment horizontal="center" vertical="center"/>
    </xf>
    <xf numFmtId="0" fontId="22" fillId="5" borderId="31" xfId="0" applyFont="1" applyFill="1" applyBorder="1" applyAlignment="1" applyProtection="1">
      <alignment horizontal="left" vertical="center"/>
      <protection locked="0"/>
    </xf>
    <xf numFmtId="3" fontId="10" fillId="5" borderId="20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 applyProtection="1">
      <alignment horizontal="left" vertical="center"/>
      <protection locked="0"/>
    </xf>
    <xf numFmtId="0" fontId="22" fillId="23" borderId="20" xfId="0" applyFont="1" applyFill="1" applyBorder="1" applyAlignment="1">
      <alignment horizontal="center" vertical="center"/>
    </xf>
    <xf numFmtId="0" fontId="22" fillId="23" borderId="31" xfId="0" applyFont="1" applyFill="1" applyBorder="1" applyAlignment="1" applyProtection="1">
      <alignment horizontal="left" vertical="center"/>
      <protection locked="0"/>
    </xf>
    <xf numFmtId="0" fontId="22" fillId="24" borderId="20" xfId="0" applyFont="1" applyFill="1" applyBorder="1" applyAlignment="1">
      <alignment horizontal="center" vertical="center"/>
    </xf>
    <xf numFmtId="0" fontId="22" fillId="24" borderId="31" xfId="0" applyFont="1" applyFill="1" applyBorder="1" applyAlignment="1" applyProtection="1">
      <alignment horizontal="left" vertical="center"/>
      <protection locked="0"/>
    </xf>
    <xf numFmtId="3" fontId="22" fillId="6" borderId="20" xfId="0" applyNumberFormat="1" applyFont="1" applyFill="1" applyBorder="1" applyAlignment="1">
      <alignment horizontal="right" vertical="center"/>
    </xf>
    <xf numFmtId="0" fontId="22" fillId="25" borderId="27" xfId="0" applyFont="1" applyFill="1" applyBorder="1" applyAlignment="1">
      <alignment horizontal="center" vertical="center"/>
    </xf>
    <xf numFmtId="0" fontId="22" fillId="25" borderId="26" xfId="0" applyFont="1" applyFill="1" applyBorder="1" applyAlignment="1" applyProtection="1">
      <alignment horizontal="left" vertical="center"/>
      <protection locked="0"/>
    </xf>
    <xf numFmtId="3" fontId="10" fillId="25" borderId="7" xfId="0" applyNumberFormat="1" applyFont="1" applyFill="1" applyBorder="1" applyAlignment="1">
      <alignment horizontal="right" vertical="center"/>
    </xf>
    <xf numFmtId="3" fontId="22" fillId="25" borderId="7" xfId="0" applyNumberFormat="1" applyFont="1" applyFill="1" applyBorder="1" applyAlignment="1">
      <alignment horizontal="right" vertical="center"/>
    </xf>
    <xf numFmtId="0" fontId="22" fillId="25" borderId="83" xfId="0" applyFont="1" applyFill="1" applyBorder="1" applyAlignment="1">
      <alignment horizontal="center" vertical="center"/>
    </xf>
    <xf numFmtId="3" fontId="10" fillId="25" borderId="2" xfId="0" applyNumberFormat="1" applyFont="1" applyFill="1" applyBorder="1" applyAlignment="1">
      <alignment horizontal="right" vertical="center"/>
    </xf>
    <xf numFmtId="0" fontId="16" fillId="25" borderId="26" xfId="0" applyFont="1" applyFill="1" applyBorder="1" applyAlignment="1" applyProtection="1">
      <alignment horizontal="left"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25" fillId="3" borderId="6" xfId="0" applyNumberFormat="1" applyFont="1" applyFill="1" applyBorder="1" applyAlignment="1">
      <alignment horizontal="right" vertical="center"/>
    </xf>
    <xf numFmtId="3" fontId="10" fillId="3" borderId="6" xfId="0" applyNumberFormat="1" applyFont="1" applyFill="1" applyBorder="1" applyAlignment="1">
      <alignment horizontal="right" vertical="center"/>
    </xf>
    <xf numFmtId="3" fontId="10" fillId="23" borderId="20" xfId="0" applyNumberFormat="1" applyFont="1" applyFill="1" applyBorder="1" applyAlignment="1">
      <alignment horizontal="right" vertical="center"/>
    </xf>
    <xf numFmtId="0" fontId="22" fillId="24" borderId="29" xfId="0" applyFont="1" applyFill="1" applyBorder="1" applyAlignment="1" applyProtection="1">
      <alignment horizontal="left" vertical="center"/>
      <protection locked="0"/>
    </xf>
    <xf numFmtId="3" fontId="10" fillId="24" borderId="20" xfId="0" applyNumberFormat="1" applyFont="1" applyFill="1" applyBorder="1" applyAlignment="1">
      <alignment horizontal="right" vertical="center"/>
    </xf>
    <xf numFmtId="0" fontId="44" fillId="3" borderId="0" xfId="0" applyFont="1" applyFill="1"/>
    <xf numFmtId="3" fontId="0" fillId="3" borderId="0" xfId="0" applyNumberFormat="1" applyFill="1"/>
    <xf numFmtId="0" fontId="10" fillId="3" borderId="1" xfId="0" applyFont="1" applyFill="1" applyBorder="1" applyAlignment="1">
      <alignment vertical="center"/>
    </xf>
    <xf numFmtId="0" fontId="39" fillId="0" borderId="2" xfId="0" applyFont="1" applyBorder="1" applyAlignment="1">
      <alignment horizontal="center" vertical="center"/>
    </xf>
    <xf numFmtId="0" fontId="39" fillId="0" borderId="52" xfId="0" applyFont="1" applyBorder="1" applyAlignment="1">
      <alignment vertical="center"/>
    </xf>
    <xf numFmtId="0" fontId="33" fillId="0" borderId="6" xfId="12" applyFont="1" applyBorder="1" applyAlignment="1">
      <alignment vertical="center"/>
    </xf>
    <xf numFmtId="3" fontId="33" fillId="0" borderId="7" xfId="12" applyNumberFormat="1" applyFont="1" applyBorder="1" applyAlignment="1">
      <alignment vertical="center"/>
    </xf>
    <xf numFmtId="3" fontId="33" fillId="3" borderId="6" xfId="0" applyNumberFormat="1" applyFont="1" applyFill="1" applyBorder="1" applyAlignment="1">
      <alignment horizontal="right" vertical="center"/>
    </xf>
    <xf numFmtId="3" fontId="39" fillId="3" borderId="6" xfId="0" applyNumberFormat="1" applyFont="1" applyFill="1" applyBorder="1" applyAlignment="1">
      <alignment horizontal="right" vertical="center"/>
    </xf>
    <xf numFmtId="0" fontId="27" fillId="9" borderId="170" xfId="0" applyFont="1" applyFill="1" applyBorder="1" applyAlignment="1">
      <alignment horizontal="center" vertical="center"/>
    </xf>
    <xf numFmtId="0" fontId="39" fillId="9" borderId="171" xfId="0" applyFont="1" applyFill="1" applyBorder="1" applyAlignment="1" applyProtection="1">
      <alignment horizontal="right" vertical="center"/>
      <protection locked="0"/>
    </xf>
    <xf numFmtId="3" fontId="22" fillId="9" borderId="172" xfId="0" applyNumberFormat="1" applyFont="1" applyFill="1" applyBorder="1" applyAlignment="1">
      <alignment vertical="center"/>
    </xf>
    <xf numFmtId="0" fontId="22" fillId="9" borderId="173" xfId="0" applyFont="1" applyFill="1" applyBorder="1" applyAlignment="1">
      <alignment horizontal="center" vertical="center"/>
    </xf>
    <xf numFmtId="0" fontId="39" fillId="9" borderId="174" xfId="0" applyFont="1" applyFill="1" applyBorder="1" applyAlignment="1" applyProtection="1">
      <alignment horizontal="right" vertical="center"/>
      <protection locked="0"/>
    </xf>
    <xf numFmtId="3" fontId="10" fillId="9" borderId="174" xfId="0" applyNumberFormat="1" applyFont="1" applyFill="1" applyBorder="1" applyAlignment="1">
      <alignment horizontal="right" vertical="center"/>
    </xf>
    <xf numFmtId="0" fontId="22" fillId="6" borderId="59" xfId="0" applyFont="1" applyFill="1" applyBorder="1" applyAlignment="1">
      <alignment horizontal="center" vertical="center"/>
    </xf>
    <xf numFmtId="0" fontId="39" fillId="6" borderId="54" xfId="0" applyFont="1" applyFill="1" applyBorder="1" applyAlignment="1">
      <alignment horizontal="right" vertical="center"/>
    </xf>
    <xf numFmtId="3" fontId="10" fillId="6" borderId="54" xfId="0" applyNumberFormat="1" applyFont="1" applyFill="1" applyBorder="1" applyAlignment="1">
      <alignment vertical="center"/>
    </xf>
    <xf numFmtId="0" fontId="44" fillId="0" borderId="0" xfId="0" applyFont="1"/>
    <xf numFmtId="49" fontId="33" fillId="0" borderId="6" xfId="12" applyNumberFormat="1" applyFont="1" applyBorder="1" applyAlignment="1">
      <alignment vertical="center"/>
    </xf>
    <xf numFmtId="49" fontId="39" fillId="0" borderId="6" xfId="12" applyNumberFormat="1" applyFont="1" applyBorder="1" applyAlignment="1">
      <alignment vertical="center"/>
    </xf>
    <xf numFmtId="3" fontId="39" fillId="0" borderId="7" xfId="12" applyNumberFormat="1" applyFont="1" applyBorder="1" applyAlignment="1">
      <alignment vertical="center"/>
    </xf>
    <xf numFmtId="0" fontId="64" fillId="0" borderId="175" xfId="0" applyFont="1" applyBorder="1" applyAlignment="1">
      <alignment horizontal="center" vertical="center"/>
    </xf>
    <xf numFmtId="3" fontId="64" fillId="0" borderId="57" xfId="0" applyNumberFormat="1" applyFont="1" applyBorder="1" applyAlignment="1">
      <alignment vertical="center"/>
    </xf>
    <xf numFmtId="0" fontId="64" fillId="0" borderId="55" xfId="0" applyFont="1" applyBorder="1" applyAlignment="1">
      <alignment vertical="center"/>
    </xf>
    <xf numFmtId="0" fontId="64" fillId="0" borderId="176" xfId="0" applyFont="1" applyBorder="1" applyAlignment="1">
      <alignment horizontal="right" vertical="center"/>
    </xf>
    <xf numFmtId="0" fontId="42" fillId="0" borderId="178" xfId="0" applyFont="1" applyBorder="1" applyAlignment="1">
      <alignment vertical="center" wrapText="1"/>
    </xf>
    <xf numFmtId="0" fontId="61" fillId="0" borderId="0" xfId="0" applyFont="1" applyAlignment="1">
      <alignment horizontal="right" wrapText="1"/>
    </xf>
    <xf numFmtId="0" fontId="9" fillId="0" borderId="0" xfId="5" applyFont="1" applyAlignment="1">
      <alignment horizontal="right" vertical="center"/>
    </xf>
    <xf numFmtId="0" fontId="64" fillId="0" borderId="55" xfId="0" applyFont="1" applyBorder="1" applyAlignment="1">
      <alignment horizontal="left" vertical="center"/>
    </xf>
    <xf numFmtId="0" fontId="64" fillId="0" borderId="55" xfId="0" applyFont="1" applyBorder="1" applyAlignment="1">
      <alignment horizontal="center" vertical="center"/>
    </xf>
    <xf numFmtId="0" fontId="64" fillId="0" borderId="40" xfId="0" applyFont="1" applyBorder="1" applyAlignment="1">
      <alignment horizontal="right" vertical="center"/>
    </xf>
    <xf numFmtId="0" fontId="64" fillId="0" borderId="26" xfId="0" applyFont="1" applyBorder="1" applyAlignment="1">
      <alignment horizontal="right" vertical="center"/>
    </xf>
    <xf numFmtId="0" fontId="64" fillId="0" borderId="177" xfId="0" applyFont="1" applyBorder="1" applyAlignment="1">
      <alignment horizontal="left" vertical="center" wrapText="1"/>
    </xf>
    <xf numFmtId="0" fontId="64" fillId="0" borderId="179" xfId="0" applyFont="1" applyBorder="1" applyAlignment="1">
      <alignment horizontal="left" vertical="center" wrapText="1"/>
    </xf>
    <xf numFmtId="0" fontId="64" fillId="0" borderId="179" xfId="0" applyFont="1" applyBorder="1" applyAlignment="1">
      <alignment horizontal="left" vertical="center"/>
    </xf>
    <xf numFmtId="0" fontId="64" fillId="0" borderId="163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7" fillId="3" borderId="48" xfId="4" applyFont="1" applyFill="1" applyBorder="1" applyAlignment="1">
      <alignment horizontal="center" vertical="center"/>
    </xf>
    <xf numFmtId="0" fontId="47" fillId="3" borderId="21" xfId="4" applyFont="1" applyFill="1" applyBorder="1" applyAlignment="1">
      <alignment horizontal="center" vertical="center"/>
    </xf>
    <xf numFmtId="0" fontId="47" fillId="3" borderId="31" xfId="4" applyFont="1" applyFill="1" applyBorder="1" applyAlignment="1">
      <alignment horizontal="center" vertical="center"/>
    </xf>
    <xf numFmtId="0" fontId="47" fillId="6" borderId="55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0" borderId="66" xfId="8" applyFont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left" vertical="center"/>
      <protection hidden="1"/>
    </xf>
    <xf numFmtId="0" fontId="57" fillId="18" borderId="48" xfId="4" applyFont="1" applyFill="1" applyBorder="1" applyAlignment="1">
      <alignment horizontal="center" vertical="center"/>
    </xf>
    <xf numFmtId="0" fontId="57" fillId="18" borderId="21" xfId="4" applyFont="1" applyFill="1" applyBorder="1" applyAlignment="1">
      <alignment horizontal="center" vertical="center"/>
    </xf>
    <xf numFmtId="0" fontId="57" fillId="18" borderId="31" xfId="4" applyFont="1" applyFill="1" applyBorder="1" applyAlignment="1">
      <alignment horizontal="center" vertical="center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5" xfId="8" applyFont="1" applyBorder="1" applyAlignment="1" applyProtection="1">
      <alignment horizontal="left" vertical="center"/>
      <protection hidden="1"/>
    </xf>
    <xf numFmtId="0" fontId="42" fillId="0" borderId="82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7" fillId="6" borderId="85" xfId="8" applyFont="1" applyFill="1" applyBorder="1" applyAlignment="1" applyProtection="1">
      <alignment horizontal="left" vertical="center"/>
      <protection hidden="1"/>
    </xf>
    <xf numFmtId="0" fontId="47" fillId="6" borderId="118" xfId="8" applyFont="1" applyFill="1" applyBorder="1" applyAlignment="1" applyProtection="1">
      <alignment horizontal="left" vertical="center"/>
      <protection hidden="1"/>
    </xf>
    <xf numFmtId="0" fontId="47" fillId="6" borderId="82" xfId="8" applyFont="1" applyFill="1" applyBorder="1" applyAlignment="1" applyProtection="1">
      <alignment horizontal="left" vertical="center"/>
      <protection hidden="1"/>
    </xf>
    <xf numFmtId="0" fontId="47" fillId="0" borderId="86" xfId="4" applyFont="1" applyBorder="1" applyAlignment="1" applyProtection="1">
      <alignment horizontal="center" vertical="center"/>
      <protection hidden="1"/>
    </xf>
    <xf numFmtId="0" fontId="47" fillId="0" borderId="63" xfId="4" applyFont="1" applyBorder="1" applyAlignment="1" applyProtection="1">
      <alignment horizontal="center" vertical="center"/>
      <protection hidden="1"/>
    </xf>
    <xf numFmtId="0" fontId="47" fillId="0" borderId="39" xfId="4" applyFont="1" applyBorder="1" applyAlignment="1" applyProtection="1">
      <alignment horizontal="center" vertical="center"/>
      <protection hidden="1"/>
    </xf>
    <xf numFmtId="0" fontId="47" fillId="0" borderId="87" xfId="8" applyFont="1" applyBorder="1" applyAlignment="1" applyProtection="1">
      <alignment horizontal="center" vertical="top"/>
      <protection hidden="1"/>
    </xf>
    <xf numFmtId="0" fontId="47" fillId="0" borderId="55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top"/>
      <protection hidden="1"/>
    </xf>
    <xf numFmtId="0" fontId="47" fillId="0" borderId="72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4" xfId="0" applyNumberFormat="1" applyFont="1" applyFill="1" applyBorder="1" applyAlignment="1">
      <alignment horizontal="center" vertical="center"/>
    </xf>
    <xf numFmtId="0" fontId="42" fillId="0" borderId="86" xfId="4" applyFont="1" applyBorder="1" applyAlignment="1" applyProtection="1">
      <alignment horizontal="center" vertical="center"/>
      <protection hidden="1"/>
    </xf>
    <xf numFmtId="0" fontId="42" fillId="0" borderId="72" xfId="4" applyFont="1" applyBorder="1" applyAlignment="1" applyProtection="1">
      <alignment horizontal="center" vertical="center"/>
      <protection hidden="1"/>
    </xf>
    <xf numFmtId="0" fontId="47" fillId="3" borderId="86" xfId="4" applyFont="1" applyFill="1" applyBorder="1" applyAlignment="1">
      <alignment horizontal="center" vertical="center"/>
    </xf>
    <xf numFmtId="0" fontId="47" fillId="3" borderId="63" xfId="4" applyFont="1" applyFill="1" applyBorder="1" applyAlignment="1">
      <alignment horizontal="center" vertical="center"/>
    </xf>
    <xf numFmtId="0" fontId="47" fillId="3" borderId="72" xfId="4" applyFont="1" applyFill="1" applyBorder="1" applyAlignment="1">
      <alignment horizontal="center" vertical="center"/>
    </xf>
    <xf numFmtId="0" fontId="47" fillId="3" borderId="34" xfId="4" applyFont="1" applyFill="1" applyBorder="1" applyAlignment="1">
      <alignment horizontal="center" vertical="top"/>
    </xf>
    <xf numFmtId="0" fontId="47" fillId="3" borderId="55" xfId="4" applyFont="1" applyFill="1" applyBorder="1" applyAlignment="1">
      <alignment horizontal="center" vertical="top"/>
    </xf>
    <xf numFmtId="0" fontId="47" fillId="3" borderId="84" xfId="4" applyFont="1" applyFill="1" applyBorder="1" applyAlignment="1">
      <alignment horizontal="center" vertical="top"/>
    </xf>
    <xf numFmtId="0" fontId="47" fillId="3" borderId="33" xfId="4" applyFont="1" applyFill="1" applyBorder="1" applyAlignment="1">
      <alignment horizontal="center" vertical="top"/>
    </xf>
    <xf numFmtId="0" fontId="47" fillId="0" borderId="34" xfId="8" applyFont="1" applyBorder="1" applyAlignment="1" applyProtection="1">
      <alignment horizontal="center" vertical="top"/>
      <protection hidden="1"/>
    </xf>
    <xf numFmtId="0" fontId="54" fillId="0" borderId="34" xfId="8" applyFont="1" applyBorder="1" applyAlignment="1" applyProtection="1">
      <alignment horizontal="center" vertical="top"/>
      <protection hidden="1"/>
    </xf>
    <xf numFmtId="0" fontId="54" fillId="0" borderId="55" xfId="8" applyFont="1" applyBorder="1" applyAlignment="1" applyProtection="1">
      <alignment horizontal="center" vertical="top"/>
      <protection hidden="1"/>
    </xf>
    <xf numFmtId="0" fontId="54" fillId="0" borderId="33" xfId="8" applyFont="1" applyBorder="1" applyAlignment="1" applyProtection="1">
      <alignment horizontal="center" vertical="top"/>
      <protection hidden="1"/>
    </xf>
    <xf numFmtId="0" fontId="47" fillId="0" borderId="84" xfId="8" applyFont="1" applyBorder="1" applyAlignment="1" applyProtection="1">
      <alignment horizontal="center" vertical="top"/>
      <protection hidden="1"/>
    </xf>
    <xf numFmtId="0" fontId="47" fillId="0" borderId="36" xfId="8" applyFont="1" applyBorder="1" applyAlignment="1" applyProtection="1">
      <alignment horizontal="center" vertical="top"/>
      <protection hidden="1"/>
    </xf>
    <xf numFmtId="0" fontId="47" fillId="0" borderId="63" xfId="8" applyFont="1" applyBorder="1" applyAlignment="1" applyProtection="1">
      <alignment horizontal="center" vertical="top"/>
      <protection hidden="1"/>
    </xf>
    <xf numFmtId="0" fontId="47" fillId="0" borderId="72" xfId="8" applyFont="1" applyBorder="1" applyAlignment="1" applyProtection="1">
      <alignment horizontal="center" vertical="top"/>
      <protection hidden="1"/>
    </xf>
    <xf numFmtId="0" fontId="48" fillId="0" borderId="34" xfId="8" applyFont="1" applyBorder="1" applyAlignment="1" applyProtection="1">
      <alignment horizontal="center" vertical="center"/>
      <protection hidden="1"/>
    </xf>
    <xf numFmtId="0" fontId="48" fillId="0" borderId="84" xfId="8" applyFont="1" applyBorder="1" applyAlignment="1" applyProtection="1">
      <alignment horizontal="center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29" xfId="8" applyFont="1" applyFill="1" applyBorder="1" applyAlignment="1" applyProtection="1">
      <alignment horizontal="left" vertical="center"/>
      <protection hidden="1"/>
    </xf>
    <xf numFmtId="0" fontId="47" fillId="3" borderId="21" xfId="8" applyFont="1" applyFill="1" applyBorder="1" applyAlignment="1" applyProtection="1">
      <alignment horizontal="center" vertical="center" wrapText="1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7" fillId="0" borderId="21" xfId="8" applyFont="1" applyBorder="1" applyAlignment="1" applyProtection="1">
      <alignment horizontal="left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0" fontId="42" fillId="0" borderId="66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66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8" fillId="0" borderId="55" xfId="8" applyFont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48" fillId="0" borderId="67" xfId="8" applyFont="1" applyBorder="1" applyAlignment="1" applyProtection="1">
      <alignment horizontal="left" vertical="center"/>
      <protection hidden="1"/>
    </xf>
    <xf numFmtId="0" fontId="48" fillId="0" borderId="77" xfId="8" applyFont="1" applyBorder="1" applyAlignment="1" applyProtection="1">
      <alignment horizontal="left" vertical="center"/>
      <protection hidden="1"/>
    </xf>
    <xf numFmtId="0" fontId="47" fillId="0" borderId="77" xfId="8" applyFont="1" applyBorder="1" applyAlignment="1" applyProtection="1">
      <alignment horizontal="left"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57" fillId="18" borderId="48" xfId="8" applyFont="1" applyFill="1" applyBorder="1" applyAlignment="1" applyProtection="1">
      <alignment horizontal="center" vertical="center" wrapText="1"/>
      <protection hidden="1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7" fillId="0" borderId="85" xfId="8" applyFont="1" applyBorder="1" applyAlignment="1" applyProtection="1">
      <alignment horizontal="left" vertical="center"/>
      <protection hidden="1"/>
    </xf>
    <xf numFmtId="0" fontId="47" fillId="0" borderId="118" xfId="8" applyFont="1" applyBorder="1" applyAlignment="1" applyProtection="1">
      <alignment horizontal="left" vertical="center"/>
      <protection hidden="1"/>
    </xf>
    <xf numFmtId="0" fontId="47" fillId="0" borderId="101" xfId="8" applyFont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70" fillId="3" borderId="1" xfId="0" applyFont="1" applyFill="1" applyBorder="1" applyAlignment="1">
      <alignment horizontal="center" vertical="center"/>
    </xf>
    <xf numFmtId="0" fontId="70" fillId="3" borderId="2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 wrapText="1"/>
    </xf>
    <xf numFmtId="0" fontId="71" fillId="0" borderId="2" xfId="0" applyFont="1" applyBorder="1" applyAlignment="1">
      <alignment horizontal="center" vertical="center" wrapText="1"/>
    </xf>
    <xf numFmtId="0" fontId="19" fillId="3" borderId="0" xfId="0" applyFont="1" applyFill="1" applyAlignment="1" applyProtection="1">
      <alignment horizontal="center"/>
      <protection locked="0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25" fillId="0" borderId="47" xfId="7" applyFont="1" applyBorder="1" applyAlignment="1">
      <alignment horizontal="center" vertical="center" wrapText="1"/>
    </xf>
    <xf numFmtId="0" fontId="25" fillId="0" borderId="132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9" xfId="7" applyFont="1" applyBorder="1" applyAlignment="1">
      <alignment horizontal="center" vertical="center" wrapText="1"/>
    </xf>
    <xf numFmtId="0" fontId="25" fillId="0" borderId="70" xfId="7" applyFont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2" fillId="0" borderId="76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5" fillId="0" borderId="84" xfId="7" applyFont="1" applyBorder="1" applyAlignment="1">
      <alignment horizontal="center" vertical="center" wrapText="1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20" fillId="0" borderId="0" xfId="7" applyFont="1" applyAlignment="1">
      <alignment horizontal="center" vertical="center"/>
    </xf>
    <xf numFmtId="0" fontId="33" fillId="0" borderId="3" xfId="10" applyFont="1" applyBorder="1" applyAlignment="1">
      <alignment horizontal="center" vertical="center" wrapText="1"/>
    </xf>
    <xf numFmtId="0" fontId="40" fillId="0" borderId="80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2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5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61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4" xfId="0" applyFont="1" applyBorder="1" applyAlignment="1">
      <alignment horizontal="center" vertical="center" wrapText="1"/>
    </xf>
    <xf numFmtId="0" fontId="27" fillId="0" borderId="125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8" xfId="0" applyFont="1" applyBorder="1" applyAlignment="1">
      <alignment horizontal="center" vertical="center" wrapText="1"/>
    </xf>
    <xf numFmtId="3" fontId="12" fillId="6" borderId="126" xfId="2" applyNumberFormat="1" applyFont="1" applyFill="1" applyBorder="1" applyAlignment="1">
      <alignment horizontal="center" vertical="center"/>
    </xf>
    <xf numFmtId="3" fontId="12" fillId="6" borderId="103" xfId="2" applyNumberFormat="1" applyFont="1" applyFill="1" applyBorder="1" applyAlignment="1">
      <alignment horizontal="center" vertical="center"/>
    </xf>
    <xf numFmtId="3" fontId="12" fillId="6" borderId="122" xfId="2" applyNumberFormat="1" applyFont="1" applyFill="1" applyBorder="1" applyAlignment="1">
      <alignment horizontal="center" vertical="center"/>
    </xf>
    <xf numFmtId="3" fontId="12" fillId="6" borderId="127" xfId="2" applyNumberFormat="1" applyFont="1" applyFill="1" applyBorder="1" applyAlignment="1">
      <alignment horizontal="center" vertical="center"/>
    </xf>
    <xf numFmtId="3" fontId="12" fillId="6" borderId="104" xfId="2" applyNumberFormat="1" applyFont="1" applyFill="1" applyBorder="1" applyAlignment="1">
      <alignment horizontal="center" vertical="center"/>
    </xf>
    <xf numFmtId="3" fontId="12" fillId="6" borderId="117" xfId="2" applyNumberFormat="1" applyFont="1" applyFill="1" applyBorder="1" applyAlignment="1">
      <alignment horizontal="center" vertical="center"/>
    </xf>
    <xf numFmtId="49" fontId="25" fillId="0" borderId="123" xfId="0" applyNumberFormat="1" applyFont="1" applyBorder="1" applyAlignment="1">
      <alignment horizontal="center" vertical="center"/>
    </xf>
    <xf numFmtId="49" fontId="25" fillId="0" borderId="139" xfId="0" applyNumberFormat="1" applyFont="1" applyBorder="1" applyAlignment="1">
      <alignment horizontal="center" vertical="center"/>
    </xf>
    <xf numFmtId="3" fontId="12" fillId="6" borderId="130" xfId="2" applyNumberFormat="1" applyFont="1" applyFill="1" applyBorder="1" applyAlignment="1">
      <alignment horizontal="center" vertical="center"/>
    </xf>
    <xf numFmtId="3" fontId="25" fillId="19" borderId="144" xfId="2" applyNumberFormat="1" applyFont="1" applyFill="1" applyBorder="1" applyAlignment="1">
      <alignment horizontal="center" vertical="center"/>
    </xf>
    <xf numFmtId="3" fontId="25" fillId="19" borderId="104" xfId="2" applyNumberFormat="1" applyFont="1" applyFill="1" applyBorder="1" applyAlignment="1">
      <alignment horizontal="center" vertical="center"/>
    </xf>
    <xf numFmtId="3" fontId="25" fillId="19" borderId="117" xfId="2" applyNumberFormat="1" applyFont="1" applyFill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7" fillId="0" borderId="146" xfId="0" applyFont="1" applyBorder="1" applyAlignment="1">
      <alignment horizontal="center" vertical="center"/>
    </xf>
    <xf numFmtId="0" fontId="67" fillId="0" borderId="147" xfId="0" applyFont="1" applyBorder="1" applyAlignment="1">
      <alignment horizontal="center" vertical="center"/>
    </xf>
    <xf numFmtId="0" fontId="67" fillId="0" borderId="152" xfId="0" applyFont="1" applyBorder="1" applyAlignment="1">
      <alignment horizontal="center" vertical="center"/>
    </xf>
    <xf numFmtId="0" fontId="67" fillId="0" borderId="153" xfId="0" applyFont="1" applyBorder="1" applyAlignment="1">
      <alignment horizontal="center" vertical="center"/>
    </xf>
    <xf numFmtId="0" fontId="67" fillId="0" borderId="148" xfId="0" applyFont="1" applyBorder="1" applyAlignment="1">
      <alignment horizontal="center" vertical="center"/>
    </xf>
    <xf numFmtId="0" fontId="67" fillId="0" borderId="154" xfId="0" applyFont="1" applyBorder="1" applyAlignment="1">
      <alignment horizontal="center" vertical="center"/>
    </xf>
    <xf numFmtId="3" fontId="67" fillId="0" borderId="149" xfId="0" applyNumberFormat="1" applyFont="1" applyBorder="1" applyAlignment="1">
      <alignment horizontal="center" vertical="center" wrapText="1"/>
    </xf>
    <xf numFmtId="3" fontId="67" fillId="0" borderId="155" xfId="0" applyNumberFormat="1" applyFont="1" applyBorder="1" applyAlignment="1">
      <alignment horizontal="center" vertical="center" wrapText="1"/>
    </xf>
    <xf numFmtId="3" fontId="67" fillId="0" borderId="150" xfId="0" applyNumberFormat="1" applyFont="1" applyBorder="1" applyAlignment="1">
      <alignment horizontal="center" vertical="center"/>
    </xf>
    <xf numFmtId="3" fontId="67" fillId="0" borderId="151" xfId="0" applyNumberFormat="1" applyFont="1" applyBorder="1" applyAlignment="1">
      <alignment horizontal="center" vertical="center"/>
    </xf>
    <xf numFmtId="0" fontId="69" fillId="21" borderId="158" xfId="0" applyFont="1" applyFill="1" applyBorder="1" applyAlignment="1">
      <alignment horizontal="center" vertical="center"/>
    </xf>
    <xf numFmtId="0" fontId="69" fillId="21" borderId="159" xfId="0" applyFont="1" applyFill="1" applyBorder="1" applyAlignment="1">
      <alignment horizontal="center" vertical="center"/>
    </xf>
    <xf numFmtId="0" fontId="69" fillId="21" borderId="160" xfId="0" applyFont="1" applyFill="1" applyBorder="1" applyAlignment="1">
      <alignment horizontal="center" vertical="center"/>
    </xf>
    <xf numFmtId="0" fontId="64" fillId="0" borderId="169" xfId="0" applyFont="1" applyBorder="1" applyAlignment="1">
      <alignment horizontal="center" vertical="top"/>
    </xf>
    <xf numFmtId="0" fontId="64" fillId="0" borderId="14" xfId="0" applyFont="1" applyBorder="1" applyAlignment="1">
      <alignment horizontal="left" vertical="top"/>
    </xf>
    <xf numFmtId="0" fontId="64" fillId="0" borderId="14" xfId="0" applyFont="1" applyBorder="1" applyAlignment="1">
      <alignment horizontal="center" vertical="top"/>
    </xf>
    <xf numFmtId="3" fontId="64" fillId="0" borderId="15" xfId="0" applyNumberFormat="1" applyFont="1" applyBorder="1" applyAlignment="1">
      <alignment horizontal="right" vertical="top"/>
    </xf>
    <xf numFmtId="0" fontId="64" fillId="0" borderId="180" xfId="0" applyFont="1" applyBorder="1" applyAlignment="1">
      <alignment horizontal="center" vertical="center"/>
    </xf>
    <xf numFmtId="0" fontId="64" fillId="0" borderId="162" xfId="0" applyFont="1" applyBorder="1" applyAlignment="1">
      <alignment horizontal="center" vertical="center"/>
    </xf>
    <xf numFmtId="0" fontId="64" fillId="0" borderId="181" xfId="0" applyFont="1" applyBorder="1" applyAlignment="1">
      <alignment horizontal="center" vertical="center"/>
    </xf>
    <xf numFmtId="0" fontId="64" fillId="0" borderId="148" xfId="0" applyFont="1" applyBorder="1" applyAlignment="1">
      <alignment horizontal="left" vertical="top"/>
    </xf>
    <xf numFmtId="0" fontId="64" fillId="0" borderId="55" xfId="0" applyFont="1" applyBorder="1" applyAlignment="1">
      <alignment horizontal="left" vertical="top"/>
    </xf>
    <xf numFmtId="0" fontId="64" fillId="0" borderId="33" xfId="0" applyFont="1" applyBorder="1" applyAlignment="1">
      <alignment horizontal="left" vertical="top"/>
    </xf>
    <xf numFmtId="0" fontId="64" fillId="0" borderId="148" xfId="0" applyFont="1" applyBorder="1" applyAlignment="1">
      <alignment horizontal="center" vertical="top"/>
    </xf>
    <xf numFmtId="0" fontId="64" fillId="0" borderId="55" xfId="0" applyFont="1" applyBorder="1" applyAlignment="1">
      <alignment horizontal="center" vertical="top"/>
    </xf>
    <xf numFmtId="0" fontId="64" fillId="0" borderId="33" xfId="0" applyFont="1" applyBorder="1" applyAlignment="1">
      <alignment horizontal="center" vertical="top"/>
    </xf>
    <xf numFmtId="0" fontId="64" fillId="0" borderId="182" xfId="0" applyFont="1" applyBorder="1" applyAlignment="1">
      <alignment horizontal="right" vertical="top"/>
    </xf>
    <xf numFmtId="0" fontId="64" fillId="0" borderId="56" xfId="0" applyFont="1" applyBorder="1" applyAlignment="1">
      <alignment horizontal="right" vertical="top"/>
    </xf>
    <xf numFmtId="0" fontId="64" fillId="0" borderId="40" xfId="0" applyFont="1" applyBorder="1" applyAlignment="1">
      <alignment horizontal="right" vertical="top"/>
    </xf>
  </cellXfs>
  <cellStyles count="13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2004eredeti HIVATALI AJÁNLOTT" xfId="12" xr:uid="{C2D10368-F839-4AD4-9EEC-5F898F891314}"/>
    <cellStyle name="Normál_kiadásössz" xfId="7" xr:uid="{00000000-0005-0000-0000-00000A000000}"/>
    <cellStyle name="Normál_KVFORMÁTUM" xfId="8" xr:uid="{00000000-0005-0000-0000-00000B000000}"/>
    <cellStyle name="Normál_KVFORMÁTUM 2" xfId="11" xr:uid="{88080D4E-7ACF-4565-B08A-4A711B417B54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26"/>
  <sheetViews>
    <sheetView showGridLines="0" zoomScale="96" zoomScaleNormal="96" workbookViewId="0">
      <pane xSplit="6" ySplit="7" topLeftCell="G73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45" customWidth="1"/>
    <col min="2" max="2" width="7.33203125" style="245" customWidth="1"/>
    <col min="3" max="3" width="11.5" style="245" customWidth="1"/>
    <col min="4" max="4" width="6.83203125" style="245" customWidth="1"/>
    <col min="5" max="5" width="82.6640625" style="245" customWidth="1"/>
    <col min="6" max="6" width="9.33203125" style="245" customWidth="1"/>
    <col min="7" max="7" width="16.33203125" style="246" customWidth="1"/>
    <col min="8" max="10" width="16.33203125" style="260" customWidth="1"/>
  </cols>
  <sheetData>
    <row r="1" spans="1:10" x14ac:dyDescent="0.2">
      <c r="C1" s="246"/>
      <c r="J1" s="705" t="s">
        <v>436</v>
      </c>
    </row>
    <row r="2" spans="1:10" ht="13.7" customHeight="1" x14ac:dyDescent="0.2">
      <c r="J2" s="705" t="s">
        <v>342</v>
      </c>
    </row>
    <row r="3" spans="1:10" s="250" customFormat="1" ht="30.75" customHeight="1" x14ac:dyDescent="0.3">
      <c r="A3" s="971" t="s">
        <v>374</v>
      </c>
      <c r="B3" s="971"/>
      <c r="C3" s="971"/>
      <c r="D3" s="971"/>
      <c r="E3" s="971"/>
      <c r="F3" s="971"/>
      <c r="G3" s="971"/>
      <c r="H3" s="971"/>
      <c r="I3" s="971"/>
      <c r="J3" s="971"/>
    </row>
    <row r="4" spans="1:10" s="250" customFormat="1" ht="21.4" customHeight="1" x14ac:dyDescent="0.3">
      <c r="A4" s="972" t="s">
        <v>366</v>
      </c>
      <c r="B4" s="972"/>
      <c r="C4" s="972"/>
      <c r="D4" s="972"/>
      <c r="E4" s="972"/>
      <c r="F4" s="972"/>
      <c r="G4" s="972"/>
      <c r="H4" s="972"/>
      <c r="I4" s="972"/>
      <c r="J4" s="972"/>
    </row>
    <row r="5" spans="1:10" ht="24" customHeight="1" thickBot="1" x14ac:dyDescent="0.25">
      <c r="J5" s="261" t="s">
        <v>107</v>
      </c>
    </row>
    <row r="6" spans="1:10" s="248" customFormat="1" ht="66.2" customHeight="1" thickBot="1" x14ac:dyDescent="0.25">
      <c r="A6" s="249" t="s">
        <v>223</v>
      </c>
      <c r="B6" s="1029" t="s">
        <v>224</v>
      </c>
      <c r="C6" s="1029"/>
      <c r="D6" s="1029"/>
      <c r="E6" s="1030"/>
      <c r="F6" s="282" t="s">
        <v>137</v>
      </c>
      <c r="G6" s="862" t="s">
        <v>393</v>
      </c>
      <c r="H6" s="638" t="s">
        <v>375</v>
      </c>
      <c r="I6" s="639" t="s">
        <v>339</v>
      </c>
      <c r="J6" s="277" t="s">
        <v>376</v>
      </c>
    </row>
    <row r="7" spans="1:10" s="627" customFormat="1" ht="11.1" customHeight="1" thickBot="1" x14ac:dyDescent="0.25">
      <c r="A7" s="628">
        <v>1</v>
      </c>
      <c r="B7" s="1044">
        <v>2</v>
      </c>
      <c r="C7" s="1045"/>
      <c r="D7" s="1045"/>
      <c r="E7" s="1046"/>
      <c r="F7" s="629">
        <v>3</v>
      </c>
      <c r="G7" s="803">
        <v>4</v>
      </c>
      <c r="H7" s="630">
        <v>5</v>
      </c>
      <c r="I7" s="631">
        <v>6</v>
      </c>
      <c r="J7" s="632">
        <v>7</v>
      </c>
    </row>
    <row r="8" spans="1:10" s="40" customFormat="1" ht="17.45" customHeight="1" thickBot="1" x14ac:dyDescent="0.25">
      <c r="A8" s="309">
        <v>1</v>
      </c>
      <c r="B8" s="1031" t="s">
        <v>225</v>
      </c>
      <c r="C8" s="1031"/>
      <c r="D8" s="1031"/>
      <c r="E8" s="1032"/>
      <c r="F8" s="310" t="s">
        <v>140</v>
      </c>
      <c r="G8" s="806">
        <f>SUM(G9:G14)</f>
        <v>0</v>
      </c>
      <c r="H8" s="540">
        <f>SUM(H9:H14)</f>
        <v>0</v>
      </c>
      <c r="I8" s="540">
        <f t="shared" ref="I8:J8" si="0">SUM(I9:I14)</f>
        <v>0</v>
      </c>
      <c r="J8" s="648">
        <f t="shared" si="0"/>
        <v>0</v>
      </c>
    </row>
    <row r="9" spans="1:10" s="14" customFormat="1" ht="15.75" customHeight="1" x14ac:dyDescent="0.2">
      <c r="A9" s="335"/>
      <c r="B9" s="330" t="s">
        <v>75</v>
      </c>
      <c r="C9" s="256" t="s">
        <v>141</v>
      </c>
      <c r="D9" s="257"/>
      <c r="E9" s="290"/>
      <c r="F9" s="314" t="s">
        <v>142</v>
      </c>
      <c r="G9" s="807"/>
      <c r="H9" s="315"/>
      <c r="I9" s="316"/>
      <c r="J9" s="317">
        <f>SUM(H9:I9)</f>
        <v>0</v>
      </c>
    </row>
    <row r="10" spans="1:10" s="14" customFormat="1" ht="15" x14ac:dyDescent="0.2">
      <c r="A10" s="335"/>
      <c r="B10" s="293" t="s">
        <v>76</v>
      </c>
      <c r="C10" s="238" t="s">
        <v>143</v>
      </c>
      <c r="D10" s="239"/>
      <c r="E10" s="287"/>
      <c r="F10" s="283" t="s">
        <v>144</v>
      </c>
      <c r="G10" s="808"/>
      <c r="H10" s="354"/>
      <c r="I10" s="265"/>
      <c r="J10" s="317">
        <f t="shared" ref="J10:J14" si="1">SUM(H10:I10)</f>
        <v>0</v>
      </c>
    </row>
    <row r="11" spans="1:10" s="14" customFormat="1" x14ac:dyDescent="0.2">
      <c r="A11" s="335"/>
      <c r="B11" s="293" t="s">
        <v>77</v>
      </c>
      <c r="C11" s="251" t="s">
        <v>145</v>
      </c>
      <c r="D11" s="239"/>
      <c r="E11" s="287"/>
      <c r="F11" s="283" t="s">
        <v>146</v>
      </c>
      <c r="G11" s="808"/>
      <c r="H11" s="272"/>
      <c r="I11" s="265"/>
      <c r="J11" s="317">
        <f t="shared" si="1"/>
        <v>0</v>
      </c>
    </row>
    <row r="12" spans="1:10" s="14" customFormat="1" x14ac:dyDescent="0.2">
      <c r="A12" s="335"/>
      <c r="B12" s="293" t="s">
        <v>78</v>
      </c>
      <c r="C12" s="238" t="s">
        <v>147</v>
      </c>
      <c r="D12" s="239"/>
      <c r="E12" s="287"/>
      <c r="F12" s="283" t="s">
        <v>148</v>
      </c>
      <c r="G12" s="808"/>
      <c r="H12" s="272"/>
      <c r="I12" s="265"/>
      <c r="J12" s="317">
        <f t="shared" si="1"/>
        <v>0</v>
      </c>
    </row>
    <row r="13" spans="1:10" s="14" customFormat="1" x14ac:dyDescent="0.2">
      <c r="A13" s="335"/>
      <c r="B13" s="293" t="s">
        <v>125</v>
      </c>
      <c r="C13" s="238" t="s">
        <v>349</v>
      </c>
      <c r="D13" s="239"/>
      <c r="E13" s="287"/>
      <c r="F13" s="283" t="s">
        <v>149</v>
      </c>
      <c r="G13" s="808"/>
      <c r="H13" s="272"/>
      <c r="I13" s="265"/>
      <c r="J13" s="317">
        <f t="shared" si="1"/>
        <v>0</v>
      </c>
    </row>
    <row r="14" spans="1:10" s="14" customFormat="1" ht="15" thickBot="1" x14ac:dyDescent="0.25">
      <c r="A14" s="336"/>
      <c r="B14" s="300" t="s">
        <v>244</v>
      </c>
      <c r="C14" s="252" t="s">
        <v>350</v>
      </c>
      <c r="D14" s="253"/>
      <c r="E14" s="319"/>
      <c r="F14" s="320" t="s">
        <v>150</v>
      </c>
      <c r="G14" s="809"/>
      <c r="H14" s="274"/>
      <c r="I14" s="266"/>
      <c r="J14" s="317">
        <f t="shared" si="1"/>
        <v>0</v>
      </c>
    </row>
    <row r="15" spans="1:10" s="14" customFormat="1" ht="15.75" thickBot="1" x14ac:dyDescent="0.25">
      <c r="A15" s="331">
        <v>2</v>
      </c>
      <c r="B15" s="332" t="s">
        <v>151</v>
      </c>
      <c r="C15" s="321"/>
      <c r="D15" s="321"/>
      <c r="E15" s="322"/>
      <c r="F15" s="378" t="s">
        <v>152</v>
      </c>
      <c r="G15" s="806"/>
      <c r="H15" s="323"/>
      <c r="I15" s="324"/>
      <c r="J15" s="313">
        <f t="shared" ref="J15" si="2">SUM(H15:I15)</f>
        <v>0</v>
      </c>
    </row>
    <row r="16" spans="1:10" s="14" customFormat="1" ht="14.45" customHeight="1" x14ac:dyDescent="0.2">
      <c r="A16" s="325">
        <v>3</v>
      </c>
      <c r="B16" s="333" t="s">
        <v>153</v>
      </c>
      <c r="C16" s="326"/>
      <c r="D16" s="326"/>
      <c r="E16" s="337"/>
      <c r="F16" s="379" t="s">
        <v>154</v>
      </c>
      <c r="G16" s="338">
        <f t="shared" ref="G16:J16" si="3">SUM(G17:G19)</f>
        <v>87</v>
      </c>
      <c r="H16" s="338">
        <f t="shared" si="3"/>
        <v>1894</v>
      </c>
      <c r="I16" s="338">
        <f t="shared" si="3"/>
        <v>0</v>
      </c>
      <c r="J16" s="339">
        <f t="shared" si="3"/>
        <v>1894</v>
      </c>
    </row>
    <row r="17" spans="1:15" s="834" customFormat="1" ht="15.4" customHeight="1" x14ac:dyDescent="0.2">
      <c r="A17" s="299"/>
      <c r="B17" s="1025"/>
      <c r="C17" s="436" t="s">
        <v>159</v>
      </c>
      <c r="D17" s="1035" t="s">
        <v>351</v>
      </c>
      <c r="E17" s="1036"/>
      <c r="F17" s="259" t="s">
        <v>154</v>
      </c>
      <c r="G17" s="810"/>
      <c r="H17" s="366"/>
      <c r="I17" s="267"/>
      <c r="J17" s="569">
        <f>SUM(H17:I17)</f>
        <v>0</v>
      </c>
    </row>
    <row r="18" spans="1:15" s="834" customFormat="1" x14ac:dyDescent="0.2">
      <c r="A18" s="299"/>
      <c r="B18" s="1037"/>
      <c r="C18" s="674" t="s">
        <v>159</v>
      </c>
      <c r="D18" s="1035" t="s">
        <v>226</v>
      </c>
      <c r="E18" s="1036"/>
      <c r="F18" s="259" t="s">
        <v>154</v>
      </c>
      <c r="G18" s="810"/>
      <c r="H18" s="366">
        <v>600</v>
      </c>
      <c r="I18" s="267"/>
      <c r="J18" s="569">
        <f t="shared" ref="J18:J19" si="4">SUM(H18:I18)</f>
        <v>600</v>
      </c>
    </row>
    <row r="19" spans="1:15" s="834" customFormat="1" ht="15" thickBot="1" x14ac:dyDescent="0.25">
      <c r="A19" s="299"/>
      <c r="B19" s="1026"/>
      <c r="C19" s="481" t="s">
        <v>159</v>
      </c>
      <c r="D19" s="1040" t="s">
        <v>263</v>
      </c>
      <c r="E19" s="1041"/>
      <c r="F19" s="259" t="s">
        <v>154</v>
      </c>
      <c r="G19" s="811">
        <v>87</v>
      </c>
      <c r="H19" s="835">
        <v>1294</v>
      </c>
      <c r="I19" s="836"/>
      <c r="J19" s="569">
        <f t="shared" si="4"/>
        <v>1294</v>
      </c>
    </row>
    <row r="20" spans="1:15" s="40" customFormat="1" ht="18.75" customHeight="1" thickBot="1" x14ac:dyDescent="0.25">
      <c r="A20" s="398" t="s">
        <v>72</v>
      </c>
      <c r="B20" s="399" t="s">
        <v>138</v>
      </c>
      <c r="C20" s="399"/>
      <c r="D20" s="399"/>
      <c r="E20" s="399"/>
      <c r="F20" s="400" t="s">
        <v>139</v>
      </c>
      <c r="G20" s="812">
        <f>G8+G15+G16</f>
        <v>87</v>
      </c>
      <c r="H20" s="401">
        <f>H8+H15+H16</f>
        <v>1894</v>
      </c>
      <c r="I20" s="401">
        <f>I8+I15+I16</f>
        <v>0</v>
      </c>
      <c r="J20" s="402">
        <f>J8+J15+J16</f>
        <v>1894</v>
      </c>
      <c r="O20" s="258"/>
    </row>
    <row r="21" spans="1:15" s="40" customFormat="1" ht="15.75" thickBot="1" x14ac:dyDescent="0.25">
      <c r="A21" s="309">
        <v>1</v>
      </c>
      <c r="B21" s="1031" t="s">
        <v>157</v>
      </c>
      <c r="C21" s="1031"/>
      <c r="D21" s="1031"/>
      <c r="E21" s="1032"/>
      <c r="F21" s="310" t="s">
        <v>158</v>
      </c>
      <c r="G21" s="806">
        <v>0</v>
      </c>
      <c r="H21" s="311">
        <v>0</v>
      </c>
      <c r="I21" s="312">
        <v>0</v>
      </c>
      <c r="J21" s="318">
        <f>SUM(H21:I21)</f>
        <v>0</v>
      </c>
    </row>
    <row r="22" spans="1:15" s="40" customFormat="1" ht="15" x14ac:dyDescent="0.2">
      <c r="A22" s="327">
        <v>2</v>
      </c>
      <c r="B22" s="1042" t="s">
        <v>160</v>
      </c>
      <c r="C22" s="1042"/>
      <c r="D22" s="1042"/>
      <c r="E22" s="1043"/>
      <c r="F22" s="296" t="s">
        <v>161</v>
      </c>
      <c r="G22" s="813">
        <f>SUM(G23:G25)</f>
        <v>0</v>
      </c>
      <c r="H22" s="308">
        <f>SUM(H23:H25)</f>
        <v>0</v>
      </c>
      <c r="I22" s="271">
        <f>SUM(I23:I25)</f>
        <v>0</v>
      </c>
      <c r="J22" s="271">
        <f>SUM(J23:J25)</f>
        <v>0</v>
      </c>
    </row>
    <row r="23" spans="1:15" s="14" customFormat="1" x14ac:dyDescent="0.2">
      <c r="A23" s="298"/>
      <c r="B23" s="293" t="s">
        <v>75</v>
      </c>
      <c r="C23" s="1033" t="s">
        <v>73</v>
      </c>
      <c r="D23" s="1047"/>
      <c r="E23" s="1034"/>
      <c r="F23" s="285" t="s">
        <v>161</v>
      </c>
      <c r="G23" s="814"/>
      <c r="H23" s="273"/>
      <c r="I23" s="280"/>
      <c r="J23" s="279">
        <f>SUM(H23:I23)</f>
        <v>0</v>
      </c>
    </row>
    <row r="24" spans="1:15" s="14" customFormat="1" x14ac:dyDescent="0.2">
      <c r="A24" s="298"/>
      <c r="B24" s="293" t="s">
        <v>76</v>
      </c>
      <c r="C24" s="1033" t="s">
        <v>80</v>
      </c>
      <c r="D24" s="1047"/>
      <c r="E24" s="1034"/>
      <c r="F24" s="285" t="s">
        <v>161</v>
      </c>
      <c r="G24" s="814"/>
      <c r="H24" s="273"/>
      <c r="I24" s="280"/>
      <c r="J24" s="279">
        <f t="shared" ref="J24:J25" si="5">SUM(H24:I24)</f>
        <v>0</v>
      </c>
    </row>
    <row r="25" spans="1:15" s="14" customFormat="1" ht="15" thickBot="1" x14ac:dyDescent="0.25">
      <c r="A25" s="298"/>
      <c r="B25" s="436" t="s">
        <v>77</v>
      </c>
      <c r="C25" s="1033" t="s">
        <v>74</v>
      </c>
      <c r="D25" s="1047"/>
      <c r="E25" s="1034"/>
      <c r="F25" s="285" t="s">
        <v>161</v>
      </c>
      <c r="G25" s="814"/>
      <c r="H25" s="273"/>
      <c r="I25" s="280"/>
      <c r="J25" s="279">
        <f t="shared" si="5"/>
        <v>0</v>
      </c>
    </row>
    <row r="26" spans="1:15" s="40" customFormat="1" ht="15.4" customHeight="1" x14ac:dyDescent="0.2">
      <c r="A26" s="327">
        <v>3</v>
      </c>
      <c r="B26" s="304" t="s">
        <v>162</v>
      </c>
      <c r="C26" s="305"/>
      <c r="D26" s="305"/>
      <c r="E26" s="306"/>
      <c r="F26" s="292" t="s">
        <v>163</v>
      </c>
      <c r="G26" s="815">
        <f>SUM(G27:G29)</f>
        <v>0</v>
      </c>
      <c r="H26" s="301">
        <f>SUM(H27:H29)</f>
        <v>0</v>
      </c>
      <c r="I26" s="301">
        <f t="shared" ref="I26:J26" si="6">SUM(I27:I29)</f>
        <v>0</v>
      </c>
      <c r="J26" s="302">
        <f t="shared" si="6"/>
        <v>0</v>
      </c>
    </row>
    <row r="27" spans="1:15" s="40" customFormat="1" x14ac:dyDescent="0.2">
      <c r="A27" s="298"/>
      <c r="B27" s="293" t="s">
        <v>75</v>
      </c>
      <c r="C27" s="238" t="s">
        <v>279</v>
      </c>
      <c r="D27" s="239"/>
      <c r="E27" s="287"/>
      <c r="F27" s="284" t="s">
        <v>164</v>
      </c>
      <c r="G27" s="816"/>
      <c r="H27" s="576"/>
      <c r="I27" s="262"/>
      <c r="J27" s="262">
        <f>SUM(H27:I27)</f>
        <v>0</v>
      </c>
    </row>
    <row r="28" spans="1:15" s="14" customFormat="1" x14ac:dyDescent="0.2">
      <c r="A28" s="298"/>
      <c r="B28" s="293" t="s">
        <v>76</v>
      </c>
      <c r="C28" s="1033" t="s">
        <v>352</v>
      </c>
      <c r="D28" s="1047"/>
      <c r="E28" s="1034"/>
      <c r="F28" s="284" t="s">
        <v>353</v>
      </c>
      <c r="G28" s="816"/>
      <c r="H28" s="576"/>
      <c r="I28" s="262"/>
      <c r="J28" s="262">
        <f>SUM(H28:I28)</f>
        <v>0</v>
      </c>
    </row>
    <row r="29" spans="1:15" s="14" customFormat="1" ht="15" x14ac:dyDescent="0.2">
      <c r="A29" s="298"/>
      <c r="B29" s="674" t="s">
        <v>77</v>
      </c>
      <c r="C29" s="238" t="s">
        <v>81</v>
      </c>
      <c r="D29" s="689"/>
      <c r="E29" s="687"/>
      <c r="F29" s="284" t="s">
        <v>165</v>
      </c>
      <c r="G29" s="816"/>
      <c r="H29" s="367"/>
      <c r="I29" s="367"/>
      <c r="J29" s="681">
        <f>SUM(H29:I29)</f>
        <v>0</v>
      </c>
    </row>
    <row r="30" spans="1:15" s="14" customFormat="1" ht="15.75" thickBot="1" x14ac:dyDescent="0.25">
      <c r="A30" s="298"/>
      <c r="B30" s="686" t="s">
        <v>78</v>
      </c>
      <c r="C30" s="690" t="s">
        <v>166</v>
      </c>
      <c r="D30" s="691"/>
      <c r="E30" s="688"/>
      <c r="F30" s="371" t="s">
        <v>167</v>
      </c>
      <c r="G30" s="817"/>
      <c r="H30" s="308"/>
      <c r="I30" s="308"/>
      <c r="J30" s="677">
        <v>0</v>
      </c>
    </row>
    <row r="31" spans="1:15" s="40" customFormat="1" ht="14.25" customHeight="1" x14ac:dyDescent="0.2">
      <c r="A31" s="327">
        <v>4</v>
      </c>
      <c r="B31" s="304" t="s">
        <v>168</v>
      </c>
      <c r="C31" s="305"/>
      <c r="D31" s="305"/>
      <c r="E31" s="306"/>
      <c r="F31" s="292" t="s">
        <v>169</v>
      </c>
      <c r="G31" s="815">
        <f>SUM(G32:G36)</f>
        <v>0</v>
      </c>
      <c r="H31" s="301">
        <f>SUM(H32:H36)</f>
        <v>0</v>
      </c>
      <c r="I31" s="301">
        <f>SUM(I32:I36)</f>
        <v>0</v>
      </c>
      <c r="J31" s="302">
        <f>SUM(J32:J36)</f>
        <v>0</v>
      </c>
    </row>
    <row r="32" spans="1:15" s="14" customFormat="1" ht="14.25" customHeight="1" x14ac:dyDescent="0.2">
      <c r="A32" s="298"/>
      <c r="B32" s="1038"/>
      <c r="C32" s="436" t="s">
        <v>159</v>
      </c>
      <c r="D32" s="1033" t="s">
        <v>47</v>
      </c>
      <c r="E32" s="1034"/>
      <c r="F32" s="285" t="s">
        <v>169</v>
      </c>
      <c r="G32" s="814"/>
      <c r="H32" s="273"/>
      <c r="I32" s="280"/>
      <c r="J32" s="262">
        <f>SUM(H32:I32)</f>
        <v>0</v>
      </c>
    </row>
    <row r="33" spans="1:10" s="14" customFormat="1" ht="14.25" customHeight="1" x14ac:dyDescent="0.2">
      <c r="A33" s="298"/>
      <c r="B33" s="1039"/>
      <c r="C33" s="436" t="s">
        <v>159</v>
      </c>
      <c r="D33" s="1033" t="s">
        <v>242</v>
      </c>
      <c r="E33" s="1034"/>
      <c r="F33" s="285" t="s">
        <v>169</v>
      </c>
      <c r="G33" s="814"/>
      <c r="H33" s="273"/>
      <c r="I33" s="280"/>
      <c r="J33" s="262">
        <f t="shared" ref="J33:J36" si="7">SUM(H33:I33)</f>
        <v>0</v>
      </c>
    </row>
    <row r="34" spans="1:10" s="40" customFormat="1" ht="14.25" customHeight="1" x14ac:dyDescent="0.2">
      <c r="A34" s="299"/>
      <c r="B34" s="1039"/>
      <c r="C34" s="436" t="s">
        <v>159</v>
      </c>
      <c r="D34" s="472" t="s">
        <v>243</v>
      </c>
      <c r="E34" s="431"/>
      <c r="F34" s="285" t="s">
        <v>169</v>
      </c>
      <c r="G34" s="814"/>
      <c r="H34" s="273"/>
      <c r="I34" s="280"/>
      <c r="J34" s="262">
        <f t="shared" si="7"/>
        <v>0</v>
      </c>
    </row>
    <row r="35" spans="1:10" s="40" customFormat="1" ht="14.25" customHeight="1" x14ac:dyDescent="0.2">
      <c r="A35" s="299"/>
      <c r="B35" s="1039"/>
      <c r="C35" s="436" t="s">
        <v>159</v>
      </c>
      <c r="D35" s="472" t="s">
        <v>227</v>
      </c>
      <c r="E35" s="431"/>
      <c r="F35" s="285" t="s">
        <v>169</v>
      </c>
      <c r="G35" s="814"/>
      <c r="H35" s="273"/>
      <c r="I35" s="280"/>
      <c r="J35" s="262">
        <f t="shared" si="7"/>
        <v>0</v>
      </c>
    </row>
    <row r="36" spans="1:10" s="14" customFormat="1" ht="14.25" customHeight="1" thickBot="1" x14ac:dyDescent="0.25">
      <c r="A36" s="676"/>
      <c r="B36" s="1039"/>
      <c r="C36" s="675" t="s">
        <v>159</v>
      </c>
      <c r="D36" s="679" t="s">
        <v>48</v>
      </c>
      <c r="E36" s="451"/>
      <c r="F36" s="680" t="s">
        <v>169</v>
      </c>
      <c r="G36" s="818"/>
      <c r="H36" s="275"/>
      <c r="I36" s="275"/>
      <c r="J36" s="681">
        <f t="shared" si="7"/>
        <v>0</v>
      </c>
    </row>
    <row r="37" spans="1:10" s="40" customFormat="1" ht="18.75" customHeight="1" thickBot="1" x14ac:dyDescent="0.25">
      <c r="A37" s="682" t="s">
        <v>79</v>
      </c>
      <c r="B37" s="403" t="s">
        <v>155</v>
      </c>
      <c r="C37" s="399"/>
      <c r="D37" s="399"/>
      <c r="E37" s="404"/>
      <c r="F37" s="406" t="s">
        <v>156</v>
      </c>
      <c r="G37" s="805">
        <f>G21+G22++G26+G31</f>
        <v>0</v>
      </c>
      <c r="H37" s="401">
        <f>H21+H22++H26+H31</f>
        <v>0</v>
      </c>
      <c r="I37" s="402">
        <f>I21+I22++I26+I31</f>
        <v>0</v>
      </c>
      <c r="J37" s="402">
        <f>J21+J22++J26+J31</f>
        <v>0</v>
      </c>
    </row>
    <row r="38" spans="1:10" s="40" customFormat="1" ht="15.75" customHeight="1" x14ac:dyDescent="0.2">
      <c r="A38" s="327">
        <v>1</v>
      </c>
      <c r="B38" s="345" t="s">
        <v>172</v>
      </c>
      <c r="C38" s="346"/>
      <c r="D38" s="346"/>
      <c r="E38" s="347"/>
      <c r="F38" s="340" t="s">
        <v>173</v>
      </c>
      <c r="G38" s="813"/>
      <c r="H38" s="348"/>
      <c r="I38" s="349"/>
      <c r="J38" s="368">
        <f>SUM(H38:I38)</f>
        <v>0</v>
      </c>
    </row>
    <row r="39" spans="1:10" s="40" customFormat="1" ht="15.4" customHeight="1" x14ac:dyDescent="0.2">
      <c r="A39" s="325">
        <v>2</v>
      </c>
      <c r="B39" s="351" t="s">
        <v>174</v>
      </c>
      <c r="C39" s="352"/>
      <c r="D39" s="352"/>
      <c r="E39" s="353"/>
      <c r="F39" s="341" t="s">
        <v>175</v>
      </c>
      <c r="G39" s="819"/>
      <c r="H39" s="354"/>
      <c r="I39" s="355"/>
      <c r="J39" s="263">
        <f t="shared" ref="J39:J46" si="8">SUM(H39:I39)</f>
        <v>0</v>
      </c>
    </row>
    <row r="40" spans="1:10" s="438" customFormat="1" ht="15.4" customHeight="1" x14ac:dyDescent="0.2">
      <c r="A40" s="434"/>
      <c r="B40" s="294"/>
      <c r="C40" s="242" t="s">
        <v>159</v>
      </c>
      <c r="D40" s="243" t="s">
        <v>228</v>
      </c>
      <c r="E40" s="244"/>
      <c r="F40" s="285" t="s">
        <v>175</v>
      </c>
      <c r="G40" s="814"/>
      <c r="H40" s="366"/>
      <c r="I40" s="267"/>
      <c r="J40" s="569">
        <f t="shared" si="8"/>
        <v>0</v>
      </c>
    </row>
    <row r="41" spans="1:10" s="40" customFormat="1" ht="15.4" customHeight="1" x14ac:dyDescent="0.2">
      <c r="A41" s="325">
        <v>3</v>
      </c>
      <c r="B41" s="351" t="s">
        <v>176</v>
      </c>
      <c r="C41" s="352"/>
      <c r="D41" s="352"/>
      <c r="E41" s="353"/>
      <c r="F41" s="341" t="s">
        <v>177</v>
      </c>
      <c r="G41" s="819"/>
      <c r="H41" s="354"/>
      <c r="I41" s="355"/>
      <c r="J41" s="263">
        <f t="shared" si="8"/>
        <v>0</v>
      </c>
    </row>
    <row r="42" spans="1:10" s="40" customFormat="1" ht="15.4" customHeight="1" x14ac:dyDescent="0.2">
      <c r="A42" s="350">
        <v>4</v>
      </c>
      <c r="B42" s="1048" t="s">
        <v>178</v>
      </c>
      <c r="C42" s="1048"/>
      <c r="D42" s="1048"/>
      <c r="E42" s="1049"/>
      <c r="F42" s="297" t="s">
        <v>179</v>
      </c>
      <c r="G42" s="820"/>
      <c r="H42" s="276"/>
      <c r="I42" s="276"/>
      <c r="J42" s="263">
        <f t="shared" si="8"/>
        <v>0</v>
      </c>
    </row>
    <row r="43" spans="1:10" s="40" customFormat="1" ht="16.5" customHeight="1" x14ac:dyDescent="0.2">
      <c r="A43" s="307">
        <v>5</v>
      </c>
      <c r="B43" s="983" t="s">
        <v>180</v>
      </c>
      <c r="C43" s="1048"/>
      <c r="D43" s="1048"/>
      <c r="E43" s="1049"/>
      <c r="F43" s="297" t="s">
        <v>181</v>
      </c>
      <c r="G43" s="820"/>
      <c r="H43" s="276"/>
      <c r="I43" s="268"/>
      <c r="J43" s="263">
        <f t="shared" si="8"/>
        <v>0</v>
      </c>
    </row>
    <row r="44" spans="1:10" s="40" customFormat="1" ht="16.5" customHeight="1" x14ac:dyDescent="0.2">
      <c r="A44" s="350">
        <v>6</v>
      </c>
      <c r="B44" s="351" t="s">
        <v>182</v>
      </c>
      <c r="C44" s="356"/>
      <c r="D44" s="357"/>
      <c r="E44" s="358"/>
      <c r="F44" s="341" t="s">
        <v>183</v>
      </c>
      <c r="G44" s="819"/>
      <c r="H44" s="354"/>
      <c r="I44" s="355"/>
      <c r="J44" s="263">
        <f t="shared" si="8"/>
        <v>0</v>
      </c>
    </row>
    <row r="45" spans="1:10" s="40" customFormat="1" ht="16.5" customHeight="1" x14ac:dyDescent="0.2">
      <c r="A45" s="350">
        <v>7</v>
      </c>
      <c r="B45" s="351" t="s">
        <v>184</v>
      </c>
      <c r="C45" s="356"/>
      <c r="D45" s="356"/>
      <c r="E45" s="359"/>
      <c r="F45" s="297" t="s">
        <v>185</v>
      </c>
      <c r="G45" s="820"/>
      <c r="H45" s="276"/>
      <c r="I45" s="268"/>
      <c r="J45" s="263">
        <f t="shared" si="8"/>
        <v>0</v>
      </c>
    </row>
    <row r="46" spans="1:10" s="40" customFormat="1" ht="15.75" customHeight="1" x14ac:dyDescent="0.2">
      <c r="A46" s="350">
        <v>8</v>
      </c>
      <c r="B46" s="983" t="s">
        <v>46</v>
      </c>
      <c r="C46" s="1048"/>
      <c r="D46" s="1048"/>
      <c r="E46" s="1049"/>
      <c r="F46" s="297" t="s">
        <v>186</v>
      </c>
      <c r="G46" s="820"/>
      <c r="H46" s="276">
        <v>33</v>
      </c>
      <c r="I46" s="268">
        <v>7</v>
      </c>
      <c r="J46" s="263">
        <f t="shared" si="8"/>
        <v>40</v>
      </c>
    </row>
    <row r="47" spans="1:10" s="40" customFormat="1" ht="15" x14ac:dyDescent="0.2">
      <c r="A47" s="350">
        <v>9</v>
      </c>
      <c r="B47" s="351" t="s">
        <v>187</v>
      </c>
      <c r="C47" s="356"/>
      <c r="D47" s="357"/>
      <c r="E47" s="358"/>
      <c r="F47" s="341" t="s">
        <v>188</v>
      </c>
      <c r="G47" s="819"/>
      <c r="H47" s="354"/>
      <c r="I47" s="355"/>
      <c r="J47" s="263">
        <f>SUM(H47:I47)</f>
        <v>0</v>
      </c>
    </row>
    <row r="48" spans="1:10" s="40" customFormat="1" ht="16.5" customHeight="1" x14ac:dyDescent="0.2">
      <c r="A48" s="350">
        <v>10</v>
      </c>
      <c r="B48" s="351" t="s">
        <v>354</v>
      </c>
      <c r="C48" s="356"/>
      <c r="D48" s="357"/>
      <c r="E48" s="358"/>
      <c r="F48" s="341" t="s">
        <v>190</v>
      </c>
      <c r="G48" s="819"/>
      <c r="H48" s="354"/>
      <c r="I48" s="355"/>
      <c r="J48" s="263">
        <f>SUM(H48:I48)</f>
        <v>0</v>
      </c>
    </row>
    <row r="49" spans="1:10" s="40" customFormat="1" ht="16.5" customHeight="1" thickBot="1" x14ac:dyDescent="0.25">
      <c r="A49" s="325">
        <v>11</v>
      </c>
      <c r="B49" s="692" t="s">
        <v>189</v>
      </c>
      <c r="C49" s="692"/>
      <c r="D49" s="693"/>
      <c r="E49" s="694"/>
      <c r="F49" s="694" t="s">
        <v>355</v>
      </c>
      <c r="G49" s="821"/>
      <c r="H49" s="695"/>
      <c r="I49" s="696"/>
      <c r="J49" s="697">
        <v>0</v>
      </c>
    </row>
    <row r="50" spans="1:10" s="40" customFormat="1" ht="18.75" customHeight="1" thickBot="1" x14ac:dyDescent="0.25">
      <c r="A50" s="398" t="s">
        <v>82</v>
      </c>
      <c r="B50" s="980" t="s">
        <v>170</v>
      </c>
      <c r="C50" s="981"/>
      <c r="D50" s="981"/>
      <c r="E50" s="1027"/>
      <c r="F50" s="407" t="s">
        <v>171</v>
      </c>
      <c r="G50" s="822">
        <f>G38+G39+G41+G42+G43+G44+G45+G46+G47+G48</f>
        <v>0</v>
      </c>
      <c r="H50" s="401">
        <f>H38+H39+H41+H42+H43+H44+H45+H46+H47+H48</f>
        <v>33</v>
      </c>
      <c r="I50" s="402">
        <f>I38+I39+I41+I42+I43+I44+I45+I46+I47+I48</f>
        <v>7</v>
      </c>
      <c r="J50" s="408">
        <f>J38+J39+J41+J42+J43+J44+J45+J46+J47+J48</f>
        <v>40</v>
      </c>
    </row>
    <row r="51" spans="1:10" s="14" customFormat="1" ht="15" x14ac:dyDescent="0.2">
      <c r="A51" s="286">
        <v>1</v>
      </c>
      <c r="B51" s="334" t="s">
        <v>193</v>
      </c>
      <c r="C51" s="240"/>
      <c r="D51" s="240"/>
      <c r="E51" s="241"/>
      <c r="F51" s="341" t="s">
        <v>356</v>
      </c>
      <c r="G51" s="819"/>
      <c r="H51" s="272"/>
      <c r="I51" s="265"/>
      <c r="J51" s="278">
        <f>SUM(H51:I51)</f>
        <v>0</v>
      </c>
    </row>
    <row r="52" spans="1:10" s="14" customFormat="1" ht="15.75" thickBot="1" x14ac:dyDescent="0.25">
      <c r="A52" s="288">
        <v>2</v>
      </c>
      <c r="B52" s="342" t="s">
        <v>194</v>
      </c>
      <c r="C52" s="254"/>
      <c r="D52" s="254"/>
      <c r="E52" s="255"/>
      <c r="F52" s="343" t="s">
        <v>357</v>
      </c>
      <c r="G52" s="823"/>
      <c r="H52" s="274"/>
      <c r="I52" s="266"/>
      <c r="J52" s="278">
        <f>SUM(H52:I52)</f>
        <v>0</v>
      </c>
    </row>
    <row r="53" spans="1:10" s="14" customFormat="1" ht="17.45" customHeight="1" thickBot="1" x14ac:dyDescent="0.25">
      <c r="A53" s="398" t="s">
        <v>83</v>
      </c>
      <c r="B53" s="409" t="s">
        <v>191</v>
      </c>
      <c r="C53" s="409"/>
      <c r="D53" s="409"/>
      <c r="E53" s="410"/>
      <c r="F53" s="406" t="s">
        <v>192</v>
      </c>
      <c r="G53" s="805">
        <f>SUM(G51:G52)</f>
        <v>0</v>
      </c>
      <c r="H53" s="401">
        <f>SUM(H51:H52)</f>
        <v>0</v>
      </c>
      <c r="I53" s="402">
        <f>SUM(I51:I52)</f>
        <v>0</v>
      </c>
      <c r="J53" s="408">
        <f>SUM(J51:J52)</f>
        <v>0</v>
      </c>
    </row>
    <row r="54" spans="1:10" s="237" customFormat="1" ht="21.4" customHeight="1" thickBot="1" x14ac:dyDescent="0.25">
      <c r="A54" s="494" t="s">
        <v>97</v>
      </c>
      <c r="B54" s="495" t="s">
        <v>321</v>
      </c>
      <c r="C54" s="496"/>
      <c r="D54" s="496"/>
      <c r="E54" s="497"/>
      <c r="F54" s="498"/>
      <c r="G54" s="824">
        <f>G20+G37+G50+G53</f>
        <v>87</v>
      </c>
      <c r="H54" s="499">
        <f>H20+H37+H50+H53</f>
        <v>1927</v>
      </c>
      <c r="I54" s="499">
        <f>I20+I37+I50+I53</f>
        <v>7</v>
      </c>
      <c r="J54" s="500">
        <f>J20+J37+J50+J53</f>
        <v>1934</v>
      </c>
    </row>
    <row r="55" spans="1:10" s="40" customFormat="1" ht="16.5" customHeight="1" x14ac:dyDescent="0.2">
      <c r="A55" s="350">
        <v>1</v>
      </c>
      <c r="B55" s="356" t="s">
        <v>197</v>
      </c>
      <c r="C55" s="356"/>
      <c r="D55" s="356"/>
      <c r="E55" s="641"/>
      <c r="F55" s="297" t="s">
        <v>198</v>
      </c>
      <c r="G55" s="820"/>
      <c r="H55" s="276"/>
      <c r="I55" s="268"/>
      <c r="J55" s="302">
        <f>SUM(H55:I55)</f>
        <v>0</v>
      </c>
    </row>
    <row r="56" spans="1:10" s="40" customFormat="1" ht="16.5" customHeight="1" x14ac:dyDescent="0.2">
      <c r="A56" s="1022">
        <v>2</v>
      </c>
      <c r="B56" s="361" t="s">
        <v>199</v>
      </c>
      <c r="C56" s="362"/>
      <c r="D56" s="362"/>
      <c r="E56" s="363"/>
      <c r="F56" s="343" t="s">
        <v>200</v>
      </c>
      <c r="G56" s="823">
        <f>SUM(G58:G59)</f>
        <v>0</v>
      </c>
      <c r="H56" s="364">
        <f>SUM(H58:H59)</f>
        <v>0</v>
      </c>
      <c r="I56" s="364">
        <f>SUM(I58:I59)</f>
        <v>0</v>
      </c>
      <c r="J56" s="365">
        <f>SUM(J58:J59)</f>
        <v>0</v>
      </c>
    </row>
    <row r="57" spans="1:10" s="14" customFormat="1" ht="15.4" customHeight="1" x14ac:dyDescent="0.2">
      <c r="A57" s="1023"/>
      <c r="B57" s="1025"/>
      <c r="C57" s="242" t="s">
        <v>159</v>
      </c>
      <c r="D57" s="1035" t="s">
        <v>280</v>
      </c>
      <c r="E57" s="1050"/>
      <c r="F57" s="283" t="s">
        <v>200</v>
      </c>
      <c r="G57" s="808"/>
      <c r="H57" s="273"/>
      <c r="I57" s="280"/>
      <c r="J57" s="262">
        <f>SUM(H57:I57)</f>
        <v>0</v>
      </c>
    </row>
    <row r="58" spans="1:10" s="14" customFormat="1" ht="15.4" customHeight="1" x14ac:dyDescent="0.2">
      <c r="A58" s="1023"/>
      <c r="B58" s="1037"/>
      <c r="C58" s="433" t="s">
        <v>159</v>
      </c>
      <c r="D58" s="459" t="s">
        <v>226</v>
      </c>
      <c r="E58" s="454"/>
      <c r="F58" s="458" t="s">
        <v>200</v>
      </c>
      <c r="G58" s="825"/>
      <c r="H58" s="372"/>
      <c r="I58" s="373"/>
      <c r="J58" s="262">
        <f t="shared" ref="J58:J59" si="9">SUM(H58:I58)</f>
        <v>0</v>
      </c>
    </row>
    <row r="59" spans="1:10" s="14" customFormat="1" ht="15.4" customHeight="1" thickBot="1" x14ac:dyDescent="0.25">
      <c r="A59" s="1024"/>
      <c r="B59" s="1026"/>
      <c r="C59" s="242" t="s">
        <v>159</v>
      </c>
      <c r="D59" s="243" t="s">
        <v>330</v>
      </c>
      <c r="E59" s="244"/>
      <c r="F59" s="320" t="s">
        <v>200</v>
      </c>
      <c r="G59" s="809"/>
      <c r="H59" s="273"/>
      <c r="I59" s="280"/>
      <c r="J59" s="262">
        <f t="shared" si="9"/>
        <v>0</v>
      </c>
    </row>
    <row r="60" spans="1:10" ht="15.75" thickBot="1" x14ac:dyDescent="0.25">
      <c r="A60" s="398" t="s">
        <v>84</v>
      </c>
      <c r="B60" s="411" t="s">
        <v>195</v>
      </c>
      <c r="C60" s="409"/>
      <c r="D60" s="409"/>
      <c r="E60" s="410"/>
      <c r="F60" s="406" t="s">
        <v>196</v>
      </c>
      <c r="G60" s="805">
        <f>SUM(G55:G56)</f>
        <v>0</v>
      </c>
      <c r="H60" s="401">
        <f>SUM(H55:H56)</f>
        <v>0</v>
      </c>
      <c r="I60" s="401">
        <f>SUM(I55:I56)</f>
        <v>0</v>
      </c>
      <c r="J60" s="402">
        <f>SUM(J55:J56)</f>
        <v>0</v>
      </c>
    </row>
    <row r="61" spans="1:10" s="14" customFormat="1" ht="16.5" customHeight="1" x14ac:dyDescent="0.2">
      <c r="A61" s="369">
        <v>1</v>
      </c>
      <c r="B61" s="256" t="s">
        <v>49</v>
      </c>
      <c r="C61" s="256"/>
      <c r="D61" s="256"/>
      <c r="E61" s="370"/>
      <c r="F61" s="371" t="s">
        <v>203</v>
      </c>
      <c r="G61" s="817"/>
      <c r="H61" s="372"/>
      <c r="I61" s="373"/>
      <c r="J61" s="374">
        <f>SUM(H61:I61)</f>
        <v>0</v>
      </c>
    </row>
    <row r="62" spans="1:10" s="14" customFormat="1" ht="16.5" customHeight="1" x14ac:dyDescent="0.2">
      <c r="A62" s="286">
        <v>2</v>
      </c>
      <c r="B62" s="1033" t="s">
        <v>204</v>
      </c>
      <c r="C62" s="1047"/>
      <c r="D62" s="1047"/>
      <c r="E62" s="1034"/>
      <c r="F62" s="284" t="s">
        <v>205</v>
      </c>
      <c r="G62" s="816"/>
      <c r="H62" s="273"/>
      <c r="I62" s="280"/>
      <c r="J62" s="374">
        <f t="shared" ref="J62:J64" si="10">SUM(H62:I62)</f>
        <v>0</v>
      </c>
    </row>
    <row r="63" spans="1:10" s="14" customFormat="1" ht="16.5" customHeight="1" x14ac:dyDescent="0.2">
      <c r="A63" s="286">
        <v>3</v>
      </c>
      <c r="B63" s="238" t="s">
        <v>206</v>
      </c>
      <c r="C63" s="238"/>
      <c r="D63" s="238"/>
      <c r="E63" s="291"/>
      <c r="F63" s="284" t="s">
        <v>207</v>
      </c>
      <c r="G63" s="816"/>
      <c r="H63" s="273"/>
      <c r="I63" s="280"/>
      <c r="J63" s="374">
        <f t="shared" si="10"/>
        <v>0</v>
      </c>
    </row>
    <row r="64" spans="1:10" s="40" customFormat="1" ht="16.5" customHeight="1" thickBot="1" x14ac:dyDescent="0.25">
      <c r="A64" s="288">
        <v>4</v>
      </c>
      <c r="B64" s="252" t="s">
        <v>208</v>
      </c>
      <c r="C64" s="252"/>
      <c r="D64" s="252"/>
      <c r="E64" s="375"/>
      <c r="F64" s="344" t="s">
        <v>209</v>
      </c>
      <c r="G64" s="826"/>
      <c r="H64" s="275"/>
      <c r="I64" s="281"/>
      <c r="J64" s="374">
        <f t="shared" si="10"/>
        <v>0</v>
      </c>
    </row>
    <row r="65" spans="1:10" s="14" customFormat="1" ht="16.5" customHeight="1" thickBot="1" x14ac:dyDescent="0.25">
      <c r="A65" s="398" t="s">
        <v>230</v>
      </c>
      <c r="B65" s="1028" t="s">
        <v>201</v>
      </c>
      <c r="C65" s="981"/>
      <c r="D65" s="981"/>
      <c r="E65" s="1027"/>
      <c r="F65" s="406" t="s">
        <v>202</v>
      </c>
      <c r="G65" s="827">
        <f>SUM(G61:G64)</f>
        <v>0</v>
      </c>
      <c r="H65" s="408">
        <f>SUM(H61:H64)</f>
        <v>0</v>
      </c>
      <c r="I65" s="408">
        <f>SUM(I61:I64)</f>
        <v>0</v>
      </c>
      <c r="J65" s="408">
        <f>SUM(J61:J64)</f>
        <v>0</v>
      </c>
    </row>
    <row r="66" spans="1:10" s="40" customFormat="1" ht="16.5" customHeight="1" x14ac:dyDescent="0.2">
      <c r="A66" s="303">
        <v>1</v>
      </c>
      <c r="B66" s="387" t="s">
        <v>212</v>
      </c>
      <c r="C66" s="380"/>
      <c r="D66" s="380"/>
      <c r="E66" s="381"/>
      <c r="F66" s="382" t="s">
        <v>358</v>
      </c>
      <c r="G66" s="828">
        <f>SUM(G67:G68)</f>
        <v>0</v>
      </c>
      <c r="H66" s="376">
        <f>SUM(H67:H68)</f>
        <v>0</v>
      </c>
      <c r="I66" s="376">
        <f>SUM(I67:I68)</f>
        <v>0</v>
      </c>
      <c r="J66" s="328">
        <f>SUM(J67:J68)</f>
        <v>0</v>
      </c>
    </row>
    <row r="67" spans="1:10" s="438" customFormat="1" ht="15.4" customHeight="1" x14ac:dyDescent="0.2">
      <c r="A67" s="299"/>
      <c r="B67" s="1025"/>
      <c r="C67" s="242" t="s">
        <v>159</v>
      </c>
      <c r="D67" s="243" t="s">
        <v>63</v>
      </c>
      <c r="E67" s="244"/>
      <c r="F67" s="642" t="s">
        <v>358</v>
      </c>
      <c r="G67" s="829"/>
      <c r="H67" s="366"/>
      <c r="I67" s="267"/>
      <c r="J67" s="569">
        <f>SUM(H67:I67)</f>
        <v>0</v>
      </c>
    </row>
    <row r="68" spans="1:10" s="438" customFormat="1" ht="15.4" customHeight="1" thickBot="1" x14ac:dyDescent="0.25">
      <c r="A68" s="299"/>
      <c r="B68" s="1026"/>
      <c r="C68" s="270" t="s">
        <v>159</v>
      </c>
      <c r="D68" s="383" t="s">
        <v>64</v>
      </c>
      <c r="E68" s="289"/>
      <c r="F68" s="643" t="s">
        <v>358</v>
      </c>
      <c r="G68" s="830"/>
      <c r="H68" s="644"/>
      <c r="I68" s="645"/>
      <c r="J68" s="569">
        <f>SUM(H68:I68)</f>
        <v>0</v>
      </c>
    </row>
    <row r="69" spans="1:10" s="40" customFormat="1" ht="16.5" customHeight="1" x14ac:dyDescent="0.2">
      <c r="A69" s="303">
        <v>2</v>
      </c>
      <c r="B69" s="388" t="s">
        <v>65</v>
      </c>
      <c r="C69" s="384"/>
      <c r="D69" s="384"/>
      <c r="E69" s="385"/>
      <c r="F69" s="386" t="s">
        <v>359</v>
      </c>
      <c r="G69" s="831">
        <f>SUM(G70:G71)</f>
        <v>0</v>
      </c>
      <c r="H69" s="338">
        <f>SUM(H70:H71)</f>
        <v>0</v>
      </c>
      <c r="I69" s="338">
        <f t="shared" ref="I69:J69" si="11">SUM(I70:I71)</f>
        <v>0</v>
      </c>
      <c r="J69" s="339">
        <f t="shared" si="11"/>
        <v>0</v>
      </c>
    </row>
    <row r="70" spans="1:10" s="438" customFormat="1" ht="15.4" customHeight="1" x14ac:dyDescent="0.2">
      <c r="A70" s="299"/>
      <c r="B70" s="295"/>
      <c r="C70" s="270" t="s">
        <v>159</v>
      </c>
      <c r="D70" s="383" t="s">
        <v>64</v>
      </c>
      <c r="E70" s="289"/>
      <c r="F70" s="643" t="s">
        <v>359</v>
      </c>
      <c r="G70" s="830"/>
      <c r="H70" s="644"/>
      <c r="I70" s="645"/>
      <c r="J70" s="577">
        <f>SUM(H70:I70)</f>
        <v>0</v>
      </c>
    </row>
    <row r="71" spans="1:10" s="438" customFormat="1" ht="15.4" customHeight="1" thickBot="1" x14ac:dyDescent="0.25">
      <c r="A71" s="299"/>
      <c r="B71" s="295"/>
      <c r="C71" s="270" t="s">
        <v>159</v>
      </c>
      <c r="D71" s="383" t="s">
        <v>329</v>
      </c>
      <c r="E71" s="289"/>
      <c r="F71" s="643" t="s">
        <v>359</v>
      </c>
      <c r="G71" s="830"/>
      <c r="H71" s="640"/>
      <c r="I71" s="582"/>
      <c r="J71" s="577">
        <f>SUM(H71:I71)</f>
        <v>0</v>
      </c>
    </row>
    <row r="72" spans="1:10" s="40" customFormat="1" ht="18" customHeight="1" thickBot="1" x14ac:dyDescent="0.25">
      <c r="A72" s="635" t="s">
        <v>231</v>
      </c>
      <c r="B72" s="637" t="s">
        <v>210</v>
      </c>
      <c r="C72" s="409"/>
      <c r="D72" s="409"/>
      <c r="E72" s="410"/>
      <c r="F72" s="406" t="s">
        <v>211</v>
      </c>
      <c r="G72" s="805">
        <f>G66+G69</f>
        <v>0</v>
      </c>
      <c r="H72" s="401">
        <f>H66+H69</f>
        <v>0</v>
      </c>
      <c r="I72" s="401">
        <f t="shared" ref="I72:J72" si="12">I66+I69</f>
        <v>0</v>
      </c>
      <c r="J72" s="402">
        <f t="shared" si="12"/>
        <v>0</v>
      </c>
    </row>
    <row r="73" spans="1:10" s="40" customFormat="1" ht="21.4" customHeight="1" thickBot="1" x14ac:dyDescent="0.25">
      <c r="A73" s="636" t="s">
        <v>98</v>
      </c>
      <c r="B73" s="496" t="s">
        <v>322</v>
      </c>
      <c r="C73" s="496"/>
      <c r="D73" s="496"/>
      <c r="E73" s="497"/>
      <c r="F73" s="498"/>
      <c r="G73" s="824">
        <f>G60+G65+G72</f>
        <v>0</v>
      </c>
      <c r="H73" s="499">
        <f>H60+H65+H72</f>
        <v>0</v>
      </c>
      <c r="I73" s="499">
        <f>I60+I65+I72</f>
        <v>0</v>
      </c>
      <c r="J73" s="500">
        <f>J60+J65+J72</f>
        <v>0</v>
      </c>
    </row>
    <row r="74" spans="1:10" s="237" customFormat="1" ht="24" customHeight="1" thickBot="1" x14ac:dyDescent="0.25">
      <c r="A74" s="457" t="s">
        <v>88</v>
      </c>
      <c r="B74" s="993" t="s">
        <v>66</v>
      </c>
      <c r="C74" s="993"/>
      <c r="D74" s="993"/>
      <c r="E74" s="994"/>
      <c r="F74" s="389"/>
      <c r="G74" s="832">
        <f>G54+G73</f>
        <v>87</v>
      </c>
      <c r="H74" s="390">
        <f>H54+H73</f>
        <v>1927</v>
      </c>
      <c r="I74" s="390">
        <f>I54+I73</f>
        <v>7</v>
      </c>
      <c r="J74" s="391">
        <f>J54+J73</f>
        <v>1934</v>
      </c>
    </row>
    <row r="75" spans="1:10" s="40" customFormat="1" ht="15.75" customHeight="1" x14ac:dyDescent="0.2">
      <c r="A75" s="307">
        <v>1</v>
      </c>
      <c r="B75" s="392" t="s">
        <v>215</v>
      </c>
      <c r="C75" s="392"/>
      <c r="D75" s="392"/>
      <c r="E75" s="393"/>
      <c r="F75" s="340" t="s">
        <v>216</v>
      </c>
      <c r="G75" s="813"/>
      <c r="H75" s="394"/>
      <c r="I75" s="395"/>
      <c r="J75" s="328">
        <f>SUM(H75:I75)</f>
        <v>0</v>
      </c>
    </row>
    <row r="76" spans="1:10" s="40" customFormat="1" ht="15.75" customHeight="1" x14ac:dyDescent="0.2">
      <c r="A76" s="350">
        <v>2</v>
      </c>
      <c r="B76" s="396" t="s">
        <v>217</v>
      </c>
      <c r="C76" s="357"/>
      <c r="D76" s="357"/>
      <c r="E76" s="358"/>
      <c r="F76" s="341" t="s">
        <v>218</v>
      </c>
      <c r="G76" s="819"/>
      <c r="H76" s="354"/>
      <c r="I76" s="355"/>
      <c r="J76" s="355">
        <f>SUM(H76:I76)</f>
        <v>0</v>
      </c>
    </row>
    <row r="77" spans="1:10" s="40" customFormat="1" ht="15.75" customHeight="1" x14ac:dyDescent="0.2">
      <c r="A77" s="673">
        <v>3</v>
      </c>
      <c r="B77" s="396" t="s">
        <v>219</v>
      </c>
      <c r="C77" s="357"/>
      <c r="D77" s="357"/>
      <c r="E77" s="358"/>
      <c r="F77" s="341" t="s">
        <v>220</v>
      </c>
      <c r="G77" s="819"/>
      <c r="H77" s="397">
        <v>3</v>
      </c>
      <c r="I77" s="397"/>
      <c r="J77" s="355">
        <f t="shared" ref="J77:J78" si="13">SUM(H77:I77)</f>
        <v>3</v>
      </c>
    </row>
    <row r="78" spans="1:10" s="40" customFormat="1" ht="15.75" customHeight="1" thickBot="1" x14ac:dyDescent="0.25">
      <c r="A78" s="360">
        <v>4</v>
      </c>
      <c r="B78" s="1051" t="s">
        <v>221</v>
      </c>
      <c r="C78" s="1052"/>
      <c r="D78" s="1052"/>
      <c r="E78" s="1053"/>
      <c r="F78" s="343" t="s">
        <v>222</v>
      </c>
      <c r="G78" s="823"/>
      <c r="H78" s="364"/>
      <c r="I78" s="365"/>
      <c r="J78" s="365">
        <f t="shared" si="13"/>
        <v>0</v>
      </c>
    </row>
    <row r="79" spans="1:10" s="40" customFormat="1" ht="21.4" customHeight="1" thickBot="1" x14ac:dyDescent="0.25">
      <c r="A79" s="635" t="s">
        <v>87</v>
      </c>
      <c r="B79" s="399" t="s">
        <v>213</v>
      </c>
      <c r="C79" s="399"/>
      <c r="D79" s="399"/>
      <c r="E79" s="404"/>
      <c r="F79" s="406" t="s">
        <v>214</v>
      </c>
      <c r="G79" s="805">
        <f>SUM(G75:G78)</f>
        <v>0</v>
      </c>
      <c r="H79" s="401">
        <f>SUM(H75:H78)</f>
        <v>3</v>
      </c>
      <c r="I79" s="401">
        <f t="shared" ref="I79:J79" si="14">SUM(I75:I78)</f>
        <v>0</v>
      </c>
      <c r="J79" s="402">
        <f t="shared" si="14"/>
        <v>3</v>
      </c>
    </row>
    <row r="80" spans="1:10" s="40" customFormat="1" ht="21.4" customHeight="1" thickBot="1" x14ac:dyDescent="0.25">
      <c r="A80" s="635" t="s">
        <v>324</v>
      </c>
      <c r="B80" s="399" t="s">
        <v>334</v>
      </c>
      <c r="C80" s="399"/>
      <c r="D80" s="399"/>
      <c r="E80" s="404"/>
      <c r="F80" s="406" t="s">
        <v>40</v>
      </c>
      <c r="G80" s="805"/>
      <c r="H80" s="401"/>
      <c r="I80" s="401"/>
      <c r="J80" s="405">
        <f>SUM(H80:I80)</f>
        <v>0</v>
      </c>
    </row>
    <row r="81" spans="1:10" s="40" customFormat="1" ht="21.4" customHeight="1" thickBot="1" x14ac:dyDescent="0.25">
      <c r="A81" s="636" t="s">
        <v>42</v>
      </c>
      <c r="B81" s="496" t="s">
        <v>325</v>
      </c>
      <c r="C81" s="496"/>
      <c r="D81" s="496"/>
      <c r="E81" s="497"/>
      <c r="F81" s="498" t="s">
        <v>44</v>
      </c>
      <c r="G81" s="824">
        <f>SUM(G79:G80)</f>
        <v>0</v>
      </c>
      <c r="H81" s="499">
        <f>SUM(H79:H80)</f>
        <v>3</v>
      </c>
      <c r="I81" s="499">
        <f>SUM(I79:I80)</f>
        <v>0</v>
      </c>
      <c r="J81" s="500">
        <f>SUM(J79:J80)</f>
        <v>3</v>
      </c>
    </row>
    <row r="82" spans="1:10" s="237" customFormat="1" ht="21.4" customHeight="1" thickBot="1" x14ac:dyDescent="0.25">
      <c r="A82" s="457" t="s">
        <v>43</v>
      </c>
      <c r="B82" s="993" t="s">
        <v>41</v>
      </c>
      <c r="C82" s="993"/>
      <c r="D82" s="993"/>
      <c r="E82" s="994"/>
      <c r="F82" s="389"/>
      <c r="G82" s="832">
        <f>G74+G81</f>
        <v>87</v>
      </c>
      <c r="H82" s="390">
        <f>H74+H81</f>
        <v>1930</v>
      </c>
      <c r="I82" s="390">
        <f>I74+I81</f>
        <v>7</v>
      </c>
      <c r="J82" s="391">
        <f>J74+J81</f>
        <v>1937</v>
      </c>
    </row>
    <row r="83" spans="1:10" s="14" customFormat="1" x14ac:dyDescent="0.2">
      <c r="A83" s="247"/>
      <c r="B83" s="247"/>
      <c r="C83" s="247"/>
      <c r="D83" s="247"/>
      <c r="E83" s="247"/>
      <c r="F83" s="247"/>
      <c r="G83" s="833"/>
      <c r="H83" s="269"/>
      <c r="I83" s="269"/>
      <c r="J83" s="269"/>
    </row>
    <row r="84" spans="1:10" s="14" customFormat="1" x14ac:dyDescent="0.2">
      <c r="A84" s="247"/>
      <c r="B84" s="247"/>
      <c r="C84" s="247"/>
      <c r="D84" s="247"/>
      <c r="E84" s="247"/>
      <c r="F84" s="247"/>
      <c r="G84" s="833"/>
      <c r="H84" s="269"/>
      <c r="I84" s="269"/>
      <c r="J84" s="269"/>
    </row>
    <row r="85" spans="1:10" s="14" customFormat="1" x14ac:dyDescent="0.2">
      <c r="A85" s="247"/>
      <c r="B85" s="247"/>
      <c r="C85" s="247"/>
      <c r="D85" s="247"/>
      <c r="E85" s="247"/>
      <c r="F85" s="247"/>
      <c r="G85" s="833"/>
      <c r="H85" s="269"/>
      <c r="I85" s="269"/>
      <c r="J85" s="269"/>
    </row>
    <row r="86" spans="1:10" s="14" customFormat="1" x14ac:dyDescent="0.2">
      <c r="A86" s="247"/>
      <c r="B86" s="247"/>
      <c r="C86" s="247"/>
      <c r="D86" s="247"/>
      <c r="E86" s="247"/>
      <c r="F86" s="247"/>
      <c r="G86" s="833"/>
      <c r="H86" s="269"/>
      <c r="I86" s="269"/>
      <c r="J86" s="269"/>
    </row>
    <row r="87" spans="1:10" s="14" customFormat="1" x14ac:dyDescent="0.2">
      <c r="A87" s="247"/>
      <c r="B87" s="247"/>
      <c r="C87" s="247"/>
      <c r="D87" s="247"/>
      <c r="E87" s="247"/>
      <c r="F87" s="247"/>
      <c r="G87" s="833"/>
      <c r="H87" s="269"/>
      <c r="I87" s="269"/>
      <c r="J87" s="269"/>
    </row>
    <row r="88" spans="1:10" s="14" customFormat="1" x14ac:dyDescent="0.2">
      <c r="A88" s="247"/>
      <c r="B88" s="247"/>
      <c r="C88" s="247"/>
      <c r="D88" s="247"/>
      <c r="E88" s="247"/>
      <c r="F88" s="247"/>
      <c r="G88" s="833"/>
      <c r="H88" s="269"/>
      <c r="I88" s="269"/>
      <c r="J88" s="269"/>
    </row>
    <row r="89" spans="1:10" s="14" customFormat="1" x14ac:dyDescent="0.2">
      <c r="A89" s="247"/>
      <c r="B89" s="247"/>
      <c r="C89" s="247"/>
      <c r="D89" s="247"/>
      <c r="E89" s="247"/>
      <c r="F89" s="247"/>
      <c r="G89" s="833"/>
      <c r="H89" s="269"/>
      <c r="I89" s="269"/>
      <c r="J89" s="269"/>
    </row>
    <row r="90" spans="1:10" s="14" customFormat="1" x14ac:dyDescent="0.2">
      <c r="A90" s="247"/>
      <c r="B90" s="247"/>
      <c r="C90" s="247"/>
      <c r="D90" s="247"/>
      <c r="E90" s="247"/>
      <c r="F90" s="247"/>
      <c r="G90" s="833"/>
      <c r="H90" s="269"/>
      <c r="I90" s="269"/>
      <c r="J90" s="269"/>
    </row>
    <row r="91" spans="1:10" s="14" customFormat="1" x14ac:dyDescent="0.2">
      <c r="A91" s="247"/>
      <c r="B91" s="247"/>
      <c r="C91" s="247"/>
      <c r="D91" s="247"/>
      <c r="E91" s="247"/>
      <c r="F91" s="247"/>
      <c r="G91" s="833"/>
      <c r="H91" s="264"/>
      <c r="I91" s="264"/>
      <c r="J91" s="264"/>
    </row>
    <row r="92" spans="1:10" s="14" customFormat="1" x14ac:dyDescent="0.2">
      <c r="A92" s="247"/>
      <c r="B92" s="247"/>
      <c r="C92" s="247"/>
      <c r="D92" s="247"/>
      <c r="E92" s="247"/>
      <c r="F92" s="247"/>
      <c r="G92" s="833"/>
      <c r="H92" s="264"/>
      <c r="I92" s="264"/>
      <c r="J92" s="264"/>
    </row>
    <row r="93" spans="1:10" s="14" customFormat="1" x14ac:dyDescent="0.2">
      <c r="A93" s="247"/>
      <c r="B93" s="247"/>
      <c r="C93" s="247"/>
      <c r="D93" s="247"/>
      <c r="E93" s="247"/>
      <c r="F93" s="247"/>
      <c r="G93" s="833"/>
      <c r="H93" s="264"/>
      <c r="I93" s="264"/>
      <c r="J93" s="264"/>
    </row>
    <row r="94" spans="1:10" s="14" customFormat="1" x14ac:dyDescent="0.2">
      <c r="A94" s="247"/>
      <c r="B94" s="247"/>
      <c r="C94" s="247"/>
      <c r="D94" s="247"/>
      <c r="E94" s="247"/>
      <c r="F94" s="247"/>
      <c r="G94" s="833"/>
      <c r="H94" s="264"/>
      <c r="I94" s="264"/>
      <c r="J94" s="264"/>
    </row>
    <row r="95" spans="1:10" s="14" customFormat="1" x14ac:dyDescent="0.2">
      <c r="A95" s="247"/>
      <c r="B95" s="247"/>
      <c r="C95" s="247"/>
      <c r="D95" s="247"/>
      <c r="E95" s="247"/>
      <c r="F95" s="247"/>
      <c r="G95" s="833"/>
      <c r="H95" s="264"/>
      <c r="I95" s="264"/>
      <c r="J95" s="264"/>
    </row>
    <row r="96" spans="1:10" s="14" customFormat="1" x14ac:dyDescent="0.2">
      <c r="A96" s="247"/>
      <c r="B96" s="247"/>
      <c r="C96" s="247"/>
      <c r="D96" s="247"/>
      <c r="E96" s="247"/>
      <c r="F96" s="247"/>
      <c r="G96" s="833"/>
      <c r="H96" s="264"/>
      <c r="I96" s="264"/>
      <c r="J96" s="264"/>
    </row>
    <row r="97" spans="1:10" s="14" customFormat="1" x14ac:dyDescent="0.2">
      <c r="A97" s="247"/>
      <c r="B97" s="247"/>
      <c r="C97" s="247"/>
      <c r="D97" s="247"/>
      <c r="E97" s="247"/>
      <c r="F97" s="247"/>
      <c r="G97" s="833"/>
      <c r="H97" s="264"/>
      <c r="I97" s="264"/>
      <c r="J97" s="264"/>
    </row>
    <row r="98" spans="1:10" s="14" customFormat="1" x14ac:dyDescent="0.2">
      <c r="A98" s="247"/>
      <c r="B98" s="247"/>
      <c r="C98" s="247"/>
      <c r="D98" s="247"/>
      <c r="E98" s="247"/>
      <c r="F98" s="247"/>
      <c r="G98" s="833"/>
      <c r="H98" s="264"/>
      <c r="I98" s="264"/>
      <c r="J98" s="264"/>
    </row>
    <row r="99" spans="1:10" s="14" customFormat="1" x14ac:dyDescent="0.2">
      <c r="A99" s="247"/>
      <c r="B99" s="247"/>
      <c r="C99" s="247"/>
      <c r="D99" s="247"/>
      <c r="E99" s="247"/>
      <c r="F99" s="247"/>
      <c r="G99" s="833"/>
      <c r="H99" s="264"/>
      <c r="I99" s="264"/>
      <c r="J99" s="264"/>
    </row>
    <row r="100" spans="1:10" s="14" customFormat="1" x14ac:dyDescent="0.2">
      <c r="A100" s="247"/>
      <c r="B100" s="247"/>
      <c r="C100" s="247"/>
      <c r="D100" s="247"/>
      <c r="E100" s="247"/>
      <c r="F100" s="247"/>
      <c r="G100" s="833"/>
      <c r="H100" s="264"/>
      <c r="I100" s="264"/>
      <c r="J100" s="264"/>
    </row>
    <row r="101" spans="1:10" s="14" customFormat="1" x14ac:dyDescent="0.2">
      <c r="A101" s="247"/>
      <c r="B101" s="247"/>
      <c r="C101" s="247"/>
      <c r="D101" s="247"/>
      <c r="E101" s="247"/>
      <c r="F101" s="247"/>
      <c r="G101" s="833"/>
      <c r="H101" s="264"/>
      <c r="I101" s="264"/>
      <c r="J101" s="264"/>
    </row>
    <row r="102" spans="1:10" s="14" customFormat="1" x14ac:dyDescent="0.2">
      <c r="A102" s="247"/>
      <c r="B102" s="247"/>
      <c r="C102" s="247"/>
      <c r="D102" s="247"/>
      <c r="E102" s="247"/>
      <c r="F102" s="247"/>
      <c r="G102" s="833"/>
      <c r="H102" s="264"/>
      <c r="I102" s="264"/>
      <c r="J102" s="264"/>
    </row>
    <row r="103" spans="1:10" s="14" customFormat="1" x14ac:dyDescent="0.2">
      <c r="A103" s="247"/>
      <c r="B103" s="247"/>
      <c r="C103" s="247"/>
      <c r="D103" s="247"/>
      <c r="E103" s="247"/>
      <c r="F103" s="247"/>
      <c r="G103" s="833"/>
      <c r="H103" s="264"/>
      <c r="I103" s="264"/>
      <c r="J103" s="264"/>
    </row>
    <row r="104" spans="1:10" s="14" customFormat="1" x14ac:dyDescent="0.2">
      <c r="A104" s="247"/>
      <c r="B104" s="247"/>
      <c r="C104" s="247"/>
      <c r="D104" s="247"/>
      <c r="E104" s="247"/>
      <c r="F104" s="247"/>
      <c r="G104" s="833"/>
      <c r="H104" s="264"/>
      <c r="I104" s="264"/>
      <c r="J104" s="264"/>
    </row>
    <row r="105" spans="1:10" s="14" customFormat="1" x14ac:dyDescent="0.2">
      <c r="A105" s="247"/>
      <c r="B105" s="247"/>
      <c r="C105" s="247"/>
      <c r="D105" s="247"/>
      <c r="E105" s="247"/>
      <c r="F105" s="247"/>
      <c r="G105" s="833"/>
      <c r="H105" s="264"/>
      <c r="I105" s="264"/>
      <c r="J105" s="264"/>
    </row>
    <row r="106" spans="1:10" s="14" customFormat="1" x14ac:dyDescent="0.2">
      <c r="A106" s="247"/>
      <c r="B106" s="247"/>
      <c r="C106" s="247"/>
      <c r="D106" s="247"/>
      <c r="E106" s="247"/>
      <c r="F106" s="247"/>
      <c r="G106" s="833"/>
      <c r="H106" s="264"/>
      <c r="I106" s="264"/>
      <c r="J106" s="264"/>
    </row>
    <row r="107" spans="1:10" s="14" customFormat="1" x14ac:dyDescent="0.2">
      <c r="A107" s="247"/>
      <c r="B107" s="247"/>
      <c r="C107" s="247"/>
      <c r="D107" s="247"/>
      <c r="E107" s="247"/>
      <c r="F107" s="247"/>
      <c r="G107" s="833"/>
      <c r="H107" s="264"/>
      <c r="I107" s="264"/>
      <c r="J107" s="264"/>
    </row>
    <row r="108" spans="1:10" s="14" customFormat="1" x14ac:dyDescent="0.2">
      <c r="A108" s="247"/>
      <c r="B108" s="247"/>
      <c r="C108" s="247"/>
      <c r="D108" s="247"/>
      <c r="E108" s="247"/>
      <c r="F108" s="247"/>
      <c r="G108" s="833"/>
      <c r="H108" s="264"/>
      <c r="I108" s="264"/>
      <c r="J108" s="264"/>
    </row>
    <row r="109" spans="1:10" s="14" customFormat="1" x14ac:dyDescent="0.2">
      <c r="A109" s="247"/>
      <c r="B109" s="247"/>
      <c r="C109" s="247"/>
      <c r="D109" s="247"/>
      <c r="E109" s="247"/>
      <c r="F109" s="247"/>
      <c r="G109" s="833"/>
      <c r="H109" s="264"/>
      <c r="I109" s="264"/>
      <c r="J109" s="264"/>
    </row>
    <row r="110" spans="1:10" s="14" customFormat="1" x14ac:dyDescent="0.2">
      <c r="A110" s="247"/>
      <c r="B110" s="247"/>
      <c r="C110" s="247"/>
      <c r="D110" s="247"/>
      <c r="E110" s="247"/>
      <c r="F110" s="247"/>
      <c r="G110" s="833"/>
      <c r="H110" s="264"/>
      <c r="I110" s="264"/>
      <c r="J110" s="264"/>
    </row>
    <row r="111" spans="1:10" s="14" customFormat="1" x14ac:dyDescent="0.2">
      <c r="A111" s="247"/>
      <c r="B111" s="247"/>
      <c r="C111" s="247"/>
      <c r="D111" s="247"/>
      <c r="E111" s="247"/>
      <c r="F111" s="247"/>
      <c r="G111" s="833"/>
      <c r="H111" s="264"/>
      <c r="I111" s="264"/>
      <c r="J111" s="264"/>
    </row>
    <row r="112" spans="1:10" s="14" customFormat="1" x14ac:dyDescent="0.2">
      <c r="A112" s="247"/>
      <c r="B112" s="247"/>
      <c r="C112" s="247"/>
      <c r="D112" s="247"/>
      <c r="E112" s="247"/>
      <c r="F112" s="247"/>
      <c r="G112" s="833"/>
      <c r="H112" s="264"/>
      <c r="I112" s="264"/>
      <c r="J112" s="264"/>
    </row>
    <row r="113" spans="1:10" s="14" customFormat="1" x14ac:dyDescent="0.2">
      <c r="A113" s="247"/>
      <c r="B113" s="247"/>
      <c r="C113" s="247"/>
      <c r="D113" s="247"/>
      <c r="E113" s="247"/>
      <c r="F113" s="247"/>
      <c r="G113" s="833"/>
      <c r="H113" s="264"/>
      <c r="I113" s="264"/>
      <c r="J113" s="264"/>
    </row>
    <row r="114" spans="1:10" s="14" customFormat="1" x14ac:dyDescent="0.2">
      <c r="A114" s="247"/>
      <c r="B114" s="247"/>
      <c r="C114" s="247"/>
      <c r="D114" s="247"/>
      <c r="E114" s="247"/>
      <c r="F114" s="247"/>
      <c r="G114" s="833"/>
      <c r="H114" s="264"/>
      <c r="I114" s="264"/>
      <c r="J114" s="264"/>
    </row>
    <row r="115" spans="1:10" s="14" customFormat="1" x14ac:dyDescent="0.2">
      <c r="A115" s="247"/>
      <c r="B115" s="247"/>
      <c r="C115" s="247"/>
      <c r="D115" s="247"/>
      <c r="E115" s="247"/>
      <c r="F115" s="247"/>
      <c r="G115" s="833"/>
      <c r="H115" s="264"/>
      <c r="I115" s="264"/>
      <c r="J115" s="264"/>
    </row>
    <row r="116" spans="1:10" s="14" customFormat="1" x14ac:dyDescent="0.2">
      <c r="A116" s="247"/>
      <c r="B116" s="247"/>
      <c r="C116" s="247"/>
      <c r="D116" s="247"/>
      <c r="E116" s="247"/>
      <c r="F116" s="247"/>
      <c r="G116" s="833"/>
      <c r="H116" s="264"/>
      <c r="I116" s="264"/>
      <c r="J116" s="264"/>
    </row>
    <row r="117" spans="1:10" s="14" customFormat="1" x14ac:dyDescent="0.2">
      <c r="A117" s="247"/>
      <c r="B117" s="247"/>
      <c r="C117" s="247"/>
      <c r="D117" s="247"/>
      <c r="E117" s="247"/>
      <c r="F117" s="247"/>
      <c r="G117" s="833"/>
      <c r="H117" s="264"/>
      <c r="I117" s="264"/>
      <c r="J117" s="264"/>
    </row>
    <row r="118" spans="1:10" s="14" customFormat="1" x14ac:dyDescent="0.2">
      <c r="A118" s="247"/>
      <c r="B118" s="247"/>
      <c r="C118" s="247"/>
      <c r="D118" s="247"/>
      <c r="E118" s="247"/>
      <c r="F118" s="247"/>
      <c r="G118" s="833"/>
      <c r="H118" s="264"/>
      <c r="I118" s="264"/>
      <c r="J118" s="264"/>
    </row>
    <row r="119" spans="1:10" s="14" customFormat="1" x14ac:dyDescent="0.2">
      <c r="A119" s="247"/>
      <c r="B119" s="247"/>
      <c r="C119" s="247"/>
      <c r="D119" s="247"/>
      <c r="E119" s="247"/>
      <c r="F119" s="247"/>
      <c r="G119" s="833"/>
      <c r="H119" s="264"/>
      <c r="I119" s="264"/>
      <c r="J119" s="264"/>
    </row>
    <row r="120" spans="1:10" s="14" customFormat="1" x14ac:dyDescent="0.2">
      <c r="A120" s="247"/>
      <c r="B120" s="247"/>
      <c r="C120" s="247"/>
      <c r="D120" s="247"/>
      <c r="E120" s="247"/>
      <c r="F120" s="247"/>
      <c r="G120" s="833"/>
      <c r="H120" s="264"/>
      <c r="I120" s="264"/>
      <c r="J120" s="264"/>
    </row>
    <row r="121" spans="1:10" s="14" customFormat="1" x14ac:dyDescent="0.2">
      <c r="A121" s="247"/>
      <c r="B121" s="247"/>
      <c r="C121" s="247"/>
      <c r="D121" s="247"/>
      <c r="E121" s="247"/>
      <c r="F121" s="247"/>
      <c r="G121" s="833"/>
      <c r="H121" s="264"/>
      <c r="I121" s="264"/>
      <c r="J121" s="264"/>
    </row>
    <row r="122" spans="1:10" s="14" customFormat="1" x14ac:dyDescent="0.2">
      <c r="A122" s="247"/>
      <c r="B122" s="247"/>
      <c r="C122" s="247"/>
      <c r="D122" s="247"/>
      <c r="E122" s="247"/>
      <c r="F122" s="247"/>
      <c r="G122" s="833"/>
      <c r="H122" s="264"/>
      <c r="I122" s="264"/>
      <c r="J122" s="264"/>
    </row>
    <row r="123" spans="1:10" s="14" customFormat="1" x14ac:dyDescent="0.2">
      <c r="A123" s="247"/>
      <c r="B123" s="247"/>
      <c r="C123" s="247"/>
      <c r="D123" s="247"/>
      <c r="E123" s="247"/>
      <c r="F123" s="247"/>
      <c r="G123" s="833"/>
      <c r="H123" s="264"/>
      <c r="I123" s="264"/>
      <c r="J123" s="264"/>
    </row>
    <row r="124" spans="1:10" s="14" customFormat="1" x14ac:dyDescent="0.2">
      <c r="A124" s="247"/>
      <c r="B124" s="247"/>
      <c r="C124" s="247"/>
      <c r="D124" s="247"/>
      <c r="E124" s="247"/>
      <c r="F124" s="247"/>
      <c r="G124" s="833"/>
      <c r="H124" s="264"/>
      <c r="I124" s="264"/>
      <c r="J124" s="264"/>
    </row>
    <row r="125" spans="1:10" s="14" customFormat="1" x14ac:dyDescent="0.2">
      <c r="A125" s="247"/>
      <c r="B125" s="247"/>
      <c r="C125" s="247"/>
      <c r="D125" s="247"/>
      <c r="E125" s="247"/>
      <c r="F125" s="247"/>
      <c r="G125" s="833"/>
      <c r="H125" s="264"/>
      <c r="I125" s="264"/>
      <c r="J125" s="264"/>
    </row>
    <row r="126" spans="1:10" s="14" customFormat="1" x14ac:dyDescent="0.2">
      <c r="A126" s="247"/>
      <c r="B126" s="247"/>
      <c r="C126" s="247"/>
      <c r="D126" s="247"/>
      <c r="E126" s="247"/>
      <c r="F126" s="247"/>
      <c r="G126" s="833"/>
      <c r="H126" s="264"/>
      <c r="I126" s="264"/>
      <c r="J126" s="264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1"/>
  <sheetViews>
    <sheetView showGridLines="0" tabSelected="1" zoomScaleNormal="100" workbookViewId="0">
      <pane xSplit="5" ySplit="8" topLeftCell="F67" activePane="bottomRight" state="frozen"/>
      <selection pane="topRight" activeCell="F1" sqref="F1"/>
      <selection pane="bottomLeft" activeCell="A9" sqref="A9"/>
      <selection pane="bottomRight" activeCell="H40" sqref="H40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customWidth="1"/>
    <col min="7" max="9" width="16.33203125" style="414" customWidth="1"/>
  </cols>
  <sheetData>
    <row r="1" spans="1:10" ht="15.75" x14ac:dyDescent="0.25">
      <c r="A1" s="7"/>
      <c r="B1" s="7"/>
      <c r="I1" s="705" t="s">
        <v>437</v>
      </c>
    </row>
    <row r="2" spans="1:10" ht="15.75" x14ac:dyDescent="0.25">
      <c r="A2" s="7"/>
      <c r="B2" s="7"/>
      <c r="I2" s="705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971" t="s">
        <v>374</v>
      </c>
      <c r="B4" s="971"/>
      <c r="C4" s="971"/>
      <c r="D4" s="971"/>
      <c r="E4" s="971"/>
      <c r="F4" s="971"/>
      <c r="G4" s="971"/>
      <c r="H4" s="971"/>
      <c r="I4" s="971"/>
      <c r="J4" s="187"/>
    </row>
    <row r="5" spans="1:10" ht="18" x14ac:dyDescent="0.2">
      <c r="A5" s="972" t="s">
        <v>373</v>
      </c>
      <c r="B5" s="972"/>
      <c r="C5" s="972"/>
      <c r="D5" s="972"/>
      <c r="E5" s="972"/>
      <c r="F5" s="972"/>
      <c r="G5" s="972"/>
      <c r="H5" s="972"/>
      <c r="I5" s="972"/>
      <c r="J5" s="412"/>
    </row>
    <row r="6" spans="1:10" ht="21.4" customHeight="1" thickBot="1" x14ac:dyDescent="0.3">
      <c r="A6" s="8"/>
      <c r="B6" s="8"/>
      <c r="I6" s="413" t="s">
        <v>107</v>
      </c>
    </row>
    <row r="7" spans="1:10" ht="62.45" customHeight="1" thickBot="1" x14ac:dyDescent="0.25">
      <c r="A7" s="249" t="s">
        <v>223</v>
      </c>
      <c r="B7" s="973" t="s">
        <v>224</v>
      </c>
      <c r="C7" s="974"/>
      <c r="D7" s="975"/>
      <c r="E7" s="282" t="s">
        <v>137</v>
      </c>
      <c r="F7" s="862" t="s">
        <v>393</v>
      </c>
      <c r="G7" s="638" t="s">
        <v>375</v>
      </c>
      <c r="H7" s="639" t="s">
        <v>339</v>
      </c>
      <c r="I7" s="277" t="s">
        <v>376</v>
      </c>
    </row>
    <row r="8" spans="1:10" s="634" customFormat="1" ht="12.4" customHeight="1" thickBot="1" x14ac:dyDescent="0.25">
      <c r="A8" s="628">
        <v>1</v>
      </c>
      <c r="B8" s="985">
        <v>2</v>
      </c>
      <c r="C8" s="986"/>
      <c r="D8" s="987"/>
      <c r="E8" s="629">
        <v>3</v>
      </c>
      <c r="F8" s="841">
        <v>4</v>
      </c>
      <c r="G8" s="633">
        <v>5</v>
      </c>
      <c r="H8" s="631">
        <v>6</v>
      </c>
      <c r="I8" s="632">
        <v>7</v>
      </c>
    </row>
    <row r="9" spans="1:10" s="40" customFormat="1" ht="16.5" customHeight="1" thickBot="1" x14ac:dyDescent="0.25">
      <c r="A9" s="444" t="s">
        <v>72</v>
      </c>
      <c r="B9" s="445" t="s">
        <v>90</v>
      </c>
      <c r="C9" s="432"/>
      <c r="D9" s="446"/>
      <c r="E9" s="447" t="s">
        <v>254</v>
      </c>
      <c r="F9" s="847">
        <v>64</v>
      </c>
      <c r="G9" s="513">
        <f>'önállóan működő'!O11</f>
        <v>81</v>
      </c>
      <c r="H9" s="537">
        <f>'önállóan működő'!P11</f>
        <v>460</v>
      </c>
      <c r="I9" s="671">
        <f>'önállóan működő'!Q11</f>
        <v>541</v>
      </c>
    </row>
    <row r="10" spans="1:10" s="40" customFormat="1" ht="16.5" customHeight="1" thickBot="1" x14ac:dyDescent="0.25">
      <c r="A10" s="448" t="s">
        <v>79</v>
      </c>
      <c r="B10" s="976" t="s">
        <v>255</v>
      </c>
      <c r="C10" s="976"/>
      <c r="D10" s="976"/>
      <c r="E10" s="449" t="s">
        <v>256</v>
      </c>
      <c r="F10" s="894">
        <v>0</v>
      </c>
      <c r="G10" s="513">
        <f>'önállóan működő'!O12</f>
        <v>0</v>
      </c>
      <c r="H10" s="537">
        <f>'önállóan működő'!P12</f>
        <v>60</v>
      </c>
      <c r="I10" s="671">
        <f>'önállóan működő'!Q12</f>
        <v>60</v>
      </c>
    </row>
    <row r="11" spans="1:10" s="40" customFormat="1" ht="16.5" customHeight="1" thickBot="1" x14ac:dyDescent="0.25">
      <c r="A11" s="444" t="s">
        <v>82</v>
      </c>
      <c r="B11" s="980" t="s">
        <v>93</v>
      </c>
      <c r="C11" s="981"/>
      <c r="D11" s="982"/>
      <c r="E11" s="447" t="s">
        <v>257</v>
      </c>
      <c r="F11" s="847">
        <v>20</v>
      </c>
      <c r="G11" s="513">
        <f>'önállóan működő'!O13</f>
        <v>1255</v>
      </c>
      <c r="H11" s="537">
        <f>'önállóan működő'!P13</f>
        <v>-556</v>
      </c>
      <c r="I11" s="671">
        <f>'önállóan működő'!Q13</f>
        <v>699</v>
      </c>
    </row>
    <row r="12" spans="1:10" s="130" customFormat="1" ht="16.5" customHeight="1" thickBot="1" x14ac:dyDescent="0.25">
      <c r="A12" s="444" t="s">
        <v>83</v>
      </c>
      <c r="B12" s="409" t="s">
        <v>110</v>
      </c>
      <c r="C12" s="450"/>
      <c r="D12" s="450"/>
      <c r="E12" s="447" t="s">
        <v>258</v>
      </c>
      <c r="F12" s="400"/>
      <c r="G12" s="513">
        <f>'önállóan működő'!O14</f>
        <v>0</v>
      </c>
      <c r="H12" s="537">
        <f>'önállóan működő'!P14</f>
        <v>0</v>
      </c>
      <c r="I12" s="537">
        <f>'önállóan működő'!Q14</f>
        <v>0</v>
      </c>
    </row>
    <row r="13" spans="1:10" s="40" customFormat="1" ht="16.5" customHeight="1" x14ac:dyDescent="0.2">
      <c r="A13" s="1010"/>
      <c r="B13" s="346">
        <v>1</v>
      </c>
      <c r="C13" s="482" t="s">
        <v>260</v>
      </c>
      <c r="D13" s="482"/>
      <c r="E13" s="483" t="s">
        <v>261</v>
      </c>
      <c r="F13" s="842"/>
      <c r="G13" s="514"/>
      <c r="H13" s="581"/>
      <c r="I13" s="349">
        <f>SUM(G13:H13)</f>
        <v>0</v>
      </c>
    </row>
    <row r="14" spans="1:10" s="40" customFormat="1" ht="16.5" customHeight="1" x14ac:dyDescent="0.2">
      <c r="A14" s="1011"/>
      <c r="B14" s="352">
        <v>2</v>
      </c>
      <c r="C14" s="356" t="s">
        <v>0</v>
      </c>
      <c r="D14" s="479"/>
      <c r="E14" s="359" t="s">
        <v>1</v>
      </c>
      <c r="F14" s="842"/>
      <c r="G14" s="514"/>
      <c r="H14" s="349"/>
      <c r="I14" s="268">
        <f t="shared" ref="I14:I15" si="0">SUM(G14:H14)</f>
        <v>0</v>
      </c>
    </row>
    <row r="15" spans="1:10" s="40" customFormat="1" ht="16.5" customHeight="1" x14ac:dyDescent="0.2">
      <c r="A15" s="1011"/>
      <c r="B15" s="352">
        <v>3</v>
      </c>
      <c r="C15" s="356" t="s">
        <v>2</v>
      </c>
      <c r="D15" s="479"/>
      <c r="E15" s="359" t="s">
        <v>3</v>
      </c>
      <c r="F15" s="842"/>
      <c r="G15" s="514"/>
      <c r="H15" s="349"/>
      <c r="I15" s="646">
        <f t="shared" si="0"/>
        <v>0</v>
      </c>
    </row>
    <row r="16" spans="1:10" s="40" customFormat="1" ht="16.5" customHeight="1" x14ac:dyDescent="0.2">
      <c r="A16" s="1011"/>
      <c r="B16" s="1017">
        <v>4</v>
      </c>
      <c r="C16" s="356" t="s">
        <v>4</v>
      </c>
      <c r="D16" s="479"/>
      <c r="E16" s="359" t="s">
        <v>5</v>
      </c>
      <c r="F16" s="843">
        <f>SUM(F17:F20)</f>
        <v>0</v>
      </c>
      <c r="G16" s="480">
        <f>SUM(G17:G20)</f>
        <v>3</v>
      </c>
      <c r="H16" s="268">
        <f>SUM(H17:H20)</f>
        <v>0</v>
      </c>
      <c r="I16" s="268">
        <f>SUM(I17:I20)</f>
        <v>3</v>
      </c>
      <c r="J16" s="141"/>
    </row>
    <row r="17" spans="1:12" s="40" customFormat="1" ht="16.5" customHeight="1" x14ac:dyDescent="0.2">
      <c r="A17" s="1011"/>
      <c r="B17" s="1002"/>
      <c r="C17" s="436" t="s">
        <v>159</v>
      </c>
      <c r="D17" s="437" t="s">
        <v>304</v>
      </c>
      <c r="E17" s="244" t="str">
        <f>E16</f>
        <v>K506</v>
      </c>
      <c r="F17" s="844"/>
      <c r="G17" s="515"/>
      <c r="H17" s="267"/>
      <c r="I17" s="578">
        <f>SUM(G17:H17)</f>
        <v>0</v>
      </c>
    </row>
    <row r="18" spans="1:12" s="40" customFormat="1" ht="16.5" customHeight="1" x14ac:dyDescent="0.2">
      <c r="A18" s="1011"/>
      <c r="B18" s="1002"/>
      <c r="C18" s="436" t="s">
        <v>159</v>
      </c>
      <c r="D18" s="437" t="s">
        <v>380</v>
      </c>
      <c r="E18" s="244" t="s">
        <v>5</v>
      </c>
      <c r="F18" s="844"/>
      <c r="G18" s="515">
        <v>3</v>
      </c>
      <c r="H18" s="267"/>
      <c r="I18" s="578">
        <f>SUM(G18:H18)</f>
        <v>3</v>
      </c>
    </row>
    <row r="19" spans="1:12" s="438" customFormat="1" ht="16.5" customHeight="1" x14ac:dyDescent="0.2">
      <c r="A19" s="1011"/>
      <c r="B19" s="1002"/>
      <c r="C19" s="436" t="s">
        <v>159</v>
      </c>
      <c r="D19" s="437" t="s">
        <v>360</v>
      </c>
      <c r="E19" s="244" t="str">
        <f>E16</f>
        <v>K506</v>
      </c>
      <c r="F19" s="844"/>
      <c r="G19" s="515"/>
      <c r="H19" s="267"/>
      <c r="I19" s="578">
        <f t="shared" ref="I19:I20" si="1">SUM(G19:H19)</f>
        <v>0</v>
      </c>
    </row>
    <row r="20" spans="1:12" s="438" customFormat="1" ht="16.5" customHeight="1" x14ac:dyDescent="0.2">
      <c r="A20" s="1011"/>
      <c r="B20" s="1003"/>
      <c r="C20" s="436" t="s">
        <v>159</v>
      </c>
      <c r="D20" s="437" t="s">
        <v>265</v>
      </c>
      <c r="E20" s="244" t="str">
        <f>E19</f>
        <v>K506</v>
      </c>
      <c r="F20" s="844"/>
      <c r="G20" s="515"/>
      <c r="H20" s="267"/>
      <c r="I20" s="578">
        <f t="shared" si="1"/>
        <v>0</v>
      </c>
    </row>
    <row r="21" spans="1:12" s="40" customFormat="1" ht="16.5" customHeight="1" x14ac:dyDescent="0.2">
      <c r="A21" s="1011"/>
      <c r="B21" s="1018">
        <v>5</v>
      </c>
      <c r="C21" s="356" t="s">
        <v>6</v>
      </c>
      <c r="D21" s="479"/>
      <c r="E21" s="359" t="s">
        <v>7</v>
      </c>
      <c r="F21" s="843">
        <f>SUM(F22:F26)</f>
        <v>0</v>
      </c>
      <c r="G21" s="480">
        <f>SUM(G22:G26)</f>
        <v>0</v>
      </c>
      <c r="H21" s="268">
        <f>SUM(H22:H26)</f>
        <v>0</v>
      </c>
      <c r="I21" s="268">
        <f>SUM(I22:I26)</f>
        <v>0</v>
      </c>
      <c r="J21" s="141"/>
    </row>
    <row r="22" spans="1:12" s="438" customFormat="1" ht="16.5" customHeight="1" x14ac:dyDescent="0.2">
      <c r="A22" s="1011"/>
      <c r="B22" s="1019"/>
      <c r="C22" s="436" t="s">
        <v>159</v>
      </c>
      <c r="D22" s="242" t="s">
        <v>266</v>
      </c>
      <c r="E22" s="244" t="str">
        <f>E21</f>
        <v>K508</v>
      </c>
      <c r="F22" s="844"/>
      <c r="G22" s="515"/>
      <c r="H22" s="267"/>
      <c r="I22" s="579">
        <f>SUM(G22:H22)</f>
        <v>0</v>
      </c>
    </row>
    <row r="23" spans="1:12" s="438" customFormat="1" ht="16.5" customHeight="1" x14ac:dyDescent="0.2">
      <c r="A23" s="1011"/>
      <c r="B23" s="1019"/>
      <c r="C23" s="436" t="s">
        <v>159</v>
      </c>
      <c r="D23" s="242" t="s">
        <v>267</v>
      </c>
      <c r="E23" s="244" t="str">
        <f>E22</f>
        <v>K508</v>
      </c>
      <c r="F23" s="844"/>
      <c r="G23" s="515"/>
      <c r="H23" s="267"/>
      <c r="I23" s="579">
        <f t="shared" ref="I23:I26" si="2">SUM(G23:H23)</f>
        <v>0</v>
      </c>
    </row>
    <row r="24" spans="1:12" s="438" customFormat="1" ht="16.5" customHeight="1" x14ac:dyDescent="0.2">
      <c r="A24" s="1011"/>
      <c r="B24" s="1019"/>
      <c r="C24" s="436" t="s">
        <v>159</v>
      </c>
      <c r="D24" s="242" t="s">
        <v>268</v>
      </c>
      <c r="E24" s="244" t="str">
        <f>E23</f>
        <v>K508</v>
      </c>
      <c r="F24" s="844"/>
      <c r="G24" s="515"/>
      <c r="H24" s="267"/>
      <c r="I24" s="579">
        <f t="shared" si="2"/>
        <v>0</v>
      </c>
    </row>
    <row r="25" spans="1:12" s="438" customFormat="1" ht="16.5" customHeight="1" x14ac:dyDescent="0.2">
      <c r="A25" s="1011"/>
      <c r="B25" s="1019"/>
      <c r="C25" s="436" t="s">
        <v>159</v>
      </c>
      <c r="D25" s="242" t="s">
        <v>269</v>
      </c>
      <c r="E25" s="244" t="str">
        <f>E24</f>
        <v>K508</v>
      </c>
      <c r="F25" s="844"/>
      <c r="G25" s="515"/>
      <c r="H25" s="267"/>
      <c r="I25" s="579">
        <f t="shared" si="2"/>
        <v>0</v>
      </c>
    </row>
    <row r="26" spans="1:12" s="438" customFormat="1" ht="16.5" customHeight="1" x14ac:dyDescent="0.2">
      <c r="A26" s="1011"/>
      <c r="B26" s="1020"/>
      <c r="C26" s="436" t="s">
        <v>159</v>
      </c>
      <c r="D26" s="242" t="s">
        <v>276</v>
      </c>
      <c r="E26" s="244" t="str">
        <f>E24</f>
        <v>K508</v>
      </c>
      <c r="F26" s="844"/>
      <c r="G26" s="515"/>
      <c r="H26" s="267"/>
      <c r="I26" s="579">
        <f t="shared" si="2"/>
        <v>0</v>
      </c>
    </row>
    <row r="27" spans="1:12" s="40" customFormat="1" ht="16.5" customHeight="1" x14ac:dyDescent="0.2">
      <c r="A27" s="1011"/>
      <c r="B27" s="1017">
        <v>6</v>
      </c>
      <c r="C27" s="356" t="s">
        <v>8</v>
      </c>
      <c r="D27" s="479"/>
      <c r="E27" s="359" t="s">
        <v>9</v>
      </c>
      <c r="F27" s="843">
        <f>SUM(F28:F32)</f>
        <v>0</v>
      </c>
      <c r="G27" s="480">
        <f>SUM(G28:G32)</f>
        <v>0</v>
      </c>
      <c r="H27" s="268">
        <f>SUM(H28:H32)</f>
        <v>0</v>
      </c>
      <c r="I27" s="529">
        <f>SUM(I28:I32)</f>
        <v>0</v>
      </c>
      <c r="J27" s="141"/>
      <c r="L27" s="141"/>
    </row>
    <row r="28" spans="1:12" s="438" customFormat="1" ht="16.5" customHeight="1" x14ac:dyDescent="0.2">
      <c r="A28" s="1011"/>
      <c r="B28" s="1002"/>
      <c r="C28" s="436" t="s">
        <v>159</v>
      </c>
      <c r="D28" s="242" t="s">
        <v>266</v>
      </c>
      <c r="E28" s="244" t="str">
        <f>E27</f>
        <v>K512</v>
      </c>
      <c r="F28" s="844"/>
      <c r="G28" s="515"/>
      <c r="H28" s="267"/>
      <c r="I28" s="579">
        <f>SUM(G28:H28)</f>
        <v>0</v>
      </c>
    </row>
    <row r="29" spans="1:12" s="438" customFormat="1" ht="16.5" customHeight="1" x14ac:dyDescent="0.2">
      <c r="A29" s="1011"/>
      <c r="B29" s="1002"/>
      <c r="C29" s="436" t="s">
        <v>159</v>
      </c>
      <c r="D29" s="242" t="s">
        <v>267</v>
      </c>
      <c r="E29" s="244" t="str">
        <f>E28</f>
        <v>K512</v>
      </c>
      <c r="F29" s="844"/>
      <c r="G29" s="515"/>
      <c r="H29" s="267"/>
      <c r="I29" s="579">
        <f t="shared" ref="I29:I35" si="3">SUM(G29:H29)</f>
        <v>0</v>
      </c>
    </row>
    <row r="30" spans="1:12" s="438" customFormat="1" ht="16.5" customHeight="1" x14ac:dyDescent="0.2">
      <c r="A30" s="1011"/>
      <c r="B30" s="1002"/>
      <c r="C30" s="436" t="s">
        <v>159</v>
      </c>
      <c r="D30" s="242" t="s">
        <v>268</v>
      </c>
      <c r="E30" s="244" t="str">
        <f>E29</f>
        <v>K512</v>
      </c>
      <c r="F30" s="844"/>
      <c r="G30" s="515"/>
      <c r="H30" s="267"/>
      <c r="I30" s="579">
        <f t="shared" si="3"/>
        <v>0</v>
      </c>
    </row>
    <row r="31" spans="1:12" s="438" customFormat="1" ht="16.5" customHeight="1" x14ac:dyDescent="0.2">
      <c r="A31" s="1011"/>
      <c r="B31" s="1002"/>
      <c r="C31" s="436" t="s">
        <v>159</v>
      </c>
      <c r="D31" s="242" t="s">
        <v>269</v>
      </c>
      <c r="E31" s="244" t="str">
        <f>E29</f>
        <v>K512</v>
      </c>
      <c r="F31" s="844"/>
      <c r="G31" s="515"/>
      <c r="H31" s="267"/>
      <c r="I31" s="579">
        <f t="shared" si="3"/>
        <v>0</v>
      </c>
    </row>
    <row r="32" spans="1:12" s="438" customFormat="1" ht="16.5" customHeight="1" x14ac:dyDescent="0.2">
      <c r="A32" s="1011"/>
      <c r="B32" s="1003"/>
      <c r="C32" s="436" t="s">
        <v>159</v>
      </c>
      <c r="D32" s="242" t="s">
        <v>276</v>
      </c>
      <c r="E32" s="244" t="str">
        <f>E30</f>
        <v>K512</v>
      </c>
      <c r="F32" s="844"/>
      <c r="G32" s="515"/>
      <c r="H32" s="267"/>
      <c r="I32" s="579">
        <f t="shared" si="3"/>
        <v>0</v>
      </c>
    </row>
    <row r="33" spans="1:9" s="40" customFormat="1" ht="16.5" customHeight="1" x14ac:dyDescent="0.2">
      <c r="A33" s="1011"/>
      <c r="B33" s="1017">
        <v>7</v>
      </c>
      <c r="C33" s="983" t="s">
        <v>52</v>
      </c>
      <c r="D33" s="984"/>
      <c r="E33" s="359" t="s">
        <v>361</v>
      </c>
      <c r="F33" s="843">
        <f>SUM(F34:F35)</f>
        <v>0</v>
      </c>
      <c r="G33" s="516">
        <f>SUM(G34:G35)</f>
        <v>0</v>
      </c>
      <c r="H33" s="478">
        <f>SUM(H34:H35)</f>
        <v>0</v>
      </c>
      <c r="I33" s="530">
        <f>SUM(I34:I35)</f>
        <v>0</v>
      </c>
    </row>
    <row r="34" spans="1:9" s="14" customFormat="1" ht="16.5" customHeight="1" x14ac:dyDescent="0.2">
      <c r="A34" s="1011"/>
      <c r="B34" s="1002"/>
      <c r="C34" s="436" t="s">
        <v>159</v>
      </c>
      <c r="D34" s="238" t="s">
        <v>10</v>
      </c>
      <c r="E34" s="431" t="s">
        <v>361</v>
      </c>
      <c r="F34" s="845"/>
      <c r="G34" s="515"/>
      <c r="H34" s="267"/>
      <c r="I34" s="579">
        <f t="shared" si="3"/>
        <v>0</v>
      </c>
    </row>
    <row r="35" spans="1:9" s="14" customFormat="1" ht="16.5" customHeight="1" thickBot="1" x14ac:dyDescent="0.25">
      <c r="A35" s="1012"/>
      <c r="B35" s="1021"/>
      <c r="C35" s="436" t="s">
        <v>159</v>
      </c>
      <c r="D35" s="252" t="s">
        <v>262</v>
      </c>
      <c r="E35" s="451" t="s">
        <v>361</v>
      </c>
      <c r="F35" s="846"/>
      <c r="G35" s="580"/>
      <c r="H35" s="582"/>
      <c r="I35" s="579">
        <f t="shared" si="3"/>
        <v>0</v>
      </c>
    </row>
    <row r="36" spans="1:9" s="130" customFormat="1" ht="18.75" customHeight="1" thickBot="1" x14ac:dyDescent="0.25">
      <c r="A36" s="444" t="s">
        <v>84</v>
      </c>
      <c r="B36" s="409" t="s">
        <v>109</v>
      </c>
      <c r="C36" s="450"/>
      <c r="D36" s="450"/>
      <c r="E36" s="447" t="s">
        <v>259</v>
      </c>
      <c r="F36" s="847">
        <f>F13+F14+F15+F16+F21+F27+F33</f>
        <v>0</v>
      </c>
      <c r="G36" s="837">
        <f>G13+G14+G15+G16+G21+G27+G33</f>
        <v>3</v>
      </c>
      <c r="H36" s="647">
        <f t="shared" ref="H36:I36" si="4">H13+H14+H15+H16+H21+H27+H33</f>
        <v>0</v>
      </c>
      <c r="I36" s="452">
        <f t="shared" si="4"/>
        <v>3</v>
      </c>
    </row>
    <row r="37" spans="1:9" s="130" customFormat="1" ht="21.4" customHeight="1" thickBot="1" x14ac:dyDescent="0.25">
      <c r="A37" s="508" t="s">
        <v>97</v>
      </c>
      <c r="B37" s="509" t="s">
        <v>319</v>
      </c>
      <c r="C37" s="510"/>
      <c r="D37" s="510"/>
      <c r="E37" s="511"/>
      <c r="F37" s="848">
        <f>F9+F10+F11+F12+F36</f>
        <v>84</v>
      </c>
      <c r="G37" s="518">
        <f>G9+G10+G11+G12+G36</f>
        <v>1339</v>
      </c>
      <c r="H37" s="512">
        <f>H9+H10+H11+H12+H36</f>
        <v>-36</v>
      </c>
      <c r="I37" s="531">
        <f>I9+I10+I11+I12+I36</f>
        <v>1303</v>
      </c>
    </row>
    <row r="38" spans="1:9" s="14" customFormat="1" ht="21.4" customHeight="1" thickBot="1" x14ac:dyDescent="0.25">
      <c r="A38" s="977" t="s">
        <v>270</v>
      </c>
      <c r="B38" s="978"/>
      <c r="C38" s="978"/>
      <c r="D38" s="978"/>
      <c r="E38" s="979"/>
      <c r="F38" s="849">
        <f>'bevétfő '!G54-'kiadfő '!F37</f>
        <v>3</v>
      </c>
      <c r="G38" s="439">
        <f>'bevétfő '!H54-'kiadfő '!G37</f>
        <v>588</v>
      </c>
      <c r="H38" s="440">
        <f>'bevétfő '!I54-'kiadfő '!H37</f>
        <v>43</v>
      </c>
      <c r="I38" s="532">
        <f>'bevétfő '!J54-'kiadfő '!I37</f>
        <v>631</v>
      </c>
    </row>
    <row r="39" spans="1:9" s="14" customFormat="1" ht="16.5" customHeight="1" x14ac:dyDescent="0.2">
      <c r="A39" s="1008"/>
      <c r="B39" s="416" t="s">
        <v>54</v>
      </c>
      <c r="C39" s="988" t="s">
        <v>272</v>
      </c>
      <c r="D39" s="989"/>
      <c r="E39" s="244" t="s">
        <v>12</v>
      </c>
      <c r="F39" s="844"/>
      <c r="G39" s="517">
        <v>591</v>
      </c>
      <c r="H39" s="583">
        <v>43</v>
      </c>
      <c r="I39" s="583">
        <f t="shared" ref="I39:I40" si="5">SUM(G39:H39)</f>
        <v>634</v>
      </c>
    </row>
    <row r="40" spans="1:9" s="14" customFormat="1" ht="16.5" customHeight="1" thickBot="1" x14ac:dyDescent="0.25">
      <c r="A40" s="1009"/>
      <c r="B40" s="441" t="s">
        <v>55</v>
      </c>
      <c r="C40" s="990" t="s">
        <v>273</v>
      </c>
      <c r="D40" s="991"/>
      <c r="E40" s="289" t="s">
        <v>12</v>
      </c>
      <c r="F40" s="850"/>
      <c r="G40" s="519"/>
      <c r="H40" s="584"/>
      <c r="I40" s="584">
        <f t="shared" si="5"/>
        <v>0</v>
      </c>
    </row>
    <row r="41" spans="1:9" s="40" customFormat="1" ht="16.5" customHeight="1" thickBot="1" x14ac:dyDescent="0.25">
      <c r="A41" s="444" t="s">
        <v>230</v>
      </c>
      <c r="B41" s="980" t="s">
        <v>11</v>
      </c>
      <c r="C41" s="981"/>
      <c r="D41" s="982"/>
      <c r="E41" s="447" t="s">
        <v>12</v>
      </c>
      <c r="F41" s="847">
        <f>SUM(F39:F40)</f>
        <v>0</v>
      </c>
      <c r="G41" s="513">
        <f>SUM(G39:G40)</f>
        <v>591</v>
      </c>
      <c r="H41" s="537">
        <f t="shared" ref="H41:I41" si="6">SUM(H39:H40)</f>
        <v>43</v>
      </c>
      <c r="I41" s="537">
        <f t="shared" si="6"/>
        <v>634</v>
      </c>
    </row>
    <row r="42" spans="1:9" s="14" customFormat="1" ht="16.5" customHeight="1" x14ac:dyDescent="0.2">
      <c r="A42" s="1008"/>
      <c r="B42" s="453" t="s">
        <v>54</v>
      </c>
      <c r="C42" s="988" t="s">
        <v>274</v>
      </c>
      <c r="D42" s="989"/>
      <c r="E42" s="454" t="s">
        <v>14</v>
      </c>
      <c r="F42" s="851"/>
      <c r="G42" s="838"/>
      <c r="H42" s="583"/>
      <c r="I42" s="583">
        <f t="shared" ref="I42:I43" si="7">SUM(G42:H42)</f>
        <v>0</v>
      </c>
    </row>
    <row r="43" spans="1:9" s="14" customFormat="1" ht="16.5" customHeight="1" thickBot="1" x14ac:dyDescent="0.25">
      <c r="A43" s="1009"/>
      <c r="B43" s="441" t="s">
        <v>55</v>
      </c>
      <c r="C43" s="990" t="s">
        <v>275</v>
      </c>
      <c r="D43" s="991"/>
      <c r="E43" s="289" t="s">
        <v>14</v>
      </c>
      <c r="F43" s="850"/>
      <c r="G43" s="839"/>
      <c r="H43" s="584"/>
      <c r="I43" s="584">
        <f t="shared" si="7"/>
        <v>0</v>
      </c>
    </row>
    <row r="44" spans="1:9" s="40" customFormat="1" ht="16.5" customHeight="1" thickBot="1" x14ac:dyDescent="0.25">
      <c r="A44" s="444" t="s">
        <v>231</v>
      </c>
      <c r="B44" s="980" t="s">
        <v>13</v>
      </c>
      <c r="C44" s="981"/>
      <c r="D44" s="982"/>
      <c r="E44" s="447" t="s">
        <v>14</v>
      </c>
      <c r="F44" s="847">
        <f>SUM(F42:F43)</f>
        <v>0</v>
      </c>
      <c r="G44" s="671">
        <f>SUM(G42:G43)</f>
        <v>0</v>
      </c>
      <c r="H44" s="513">
        <f t="shared" ref="H44:I44" si="8">SUM(H42:H43)</f>
        <v>0</v>
      </c>
      <c r="I44" s="537">
        <f t="shared" si="8"/>
        <v>0</v>
      </c>
    </row>
    <row r="45" spans="1:9" s="40" customFormat="1" ht="16.5" customHeight="1" x14ac:dyDescent="0.2">
      <c r="A45" s="998"/>
      <c r="B45" s="484">
        <v>1</v>
      </c>
      <c r="C45" s="356" t="s">
        <v>16</v>
      </c>
      <c r="D45" s="352"/>
      <c r="E45" s="359" t="s">
        <v>17</v>
      </c>
      <c r="F45" s="843"/>
      <c r="G45" s="480"/>
      <c r="H45" s="268"/>
      <c r="I45" s="329">
        <f>SUM(G45:H45)</f>
        <v>0</v>
      </c>
    </row>
    <row r="46" spans="1:9" s="40" customFormat="1" ht="16.5" customHeight="1" x14ac:dyDescent="0.2">
      <c r="A46" s="999"/>
      <c r="B46" s="484">
        <v>2</v>
      </c>
      <c r="C46" s="356" t="s">
        <v>18</v>
      </c>
      <c r="D46" s="352"/>
      <c r="E46" s="359" t="s">
        <v>19</v>
      </c>
      <c r="F46" s="843"/>
      <c r="G46" s="480"/>
      <c r="H46" s="268"/>
      <c r="I46" s="533">
        <f>SUM(G46:H46)</f>
        <v>0</v>
      </c>
    </row>
    <row r="47" spans="1:9" s="40" customFormat="1" ht="16.5" customHeight="1" x14ac:dyDescent="0.2">
      <c r="A47" s="999"/>
      <c r="B47" s="1013">
        <v>3</v>
      </c>
      <c r="C47" s="356" t="s">
        <v>20</v>
      </c>
      <c r="D47" s="352"/>
      <c r="E47" s="359" t="s">
        <v>21</v>
      </c>
      <c r="F47" s="843">
        <f>SUM(F48:F50)</f>
        <v>0</v>
      </c>
      <c r="G47" s="480">
        <f>SUM(G48:G50)</f>
        <v>0</v>
      </c>
      <c r="H47" s="268">
        <f>SUM(H48:H50)</f>
        <v>0</v>
      </c>
      <c r="I47" s="529">
        <f>SUM(I48:I50)</f>
        <v>0</v>
      </c>
    </row>
    <row r="48" spans="1:9" s="438" customFormat="1" ht="16.5" customHeight="1" x14ac:dyDescent="0.2">
      <c r="A48" s="999"/>
      <c r="B48" s="1014"/>
      <c r="C48" s="436" t="s">
        <v>159</v>
      </c>
      <c r="D48" s="437" t="s">
        <v>304</v>
      </c>
      <c r="E48" s="244" t="str">
        <f>E47</f>
        <v>K84</v>
      </c>
      <c r="F48" s="844"/>
      <c r="G48" s="515"/>
      <c r="H48" s="267"/>
      <c r="I48" s="579">
        <f t="shared" ref="I48:I62" si="9">SUM(G48:H48)</f>
        <v>0</v>
      </c>
    </row>
    <row r="49" spans="1:9" s="438" customFormat="1" ht="16.5" customHeight="1" x14ac:dyDescent="0.2">
      <c r="A49" s="999"/>
      <c r="B49" s="1014"/>
      <c r="C49" s="436" t="s">
        <v>159</v>
      </c>
      <c r="D49" s="437" t="s">
        <v>265</v>
      </c>
      <c r="E49" s="244" t="str">
        <f>E47</f>
        <v>K84</v>
      </c>
      <c r="F49" s="844"/>
      <c r="G49" s="515"/>
      <c r="H49" s="267"/>
      <c r="I49" s="579">
        <f t="shared" si="9"/>
        <v>0</v>
      </c>
    </row>
    <row r="50" spans="1:9" s="438" customFormat="1" ht="16.5" customHeight="1" x14ac:dyDescent="0.2">
      <c r="A50" s="999"/>
      <c r="B50" s="1016"/>
      <c r="C50" s="436" t="s">
        <v>159</v>
      </c>
      <c r="D50" s="437" t="s">
        <v>265</v>
      </c>
      <c r="E50" s="244" t="str">
        <f>E48</f>
        <v>K84</v>
      </c>
      <c r="F50" s="844"/>
      <c r="G50" s="515"/>
      <c r="H50" s="267"/>
      <c r="I50" s="579">
        <f t="shared" si="9"/>
        <v>0</v>
      </c>
    </row>
    <row r="51" spans="1:9" s="130" customFormat="1" ht="16.5" customHeight="1" x14ac:dyDescent="0.2">
      <c r="A51" s="999"/>
      <c r="B51" s="1013">
        <v>4</v>
      </c>
      <c r="C51" s="356" t="s">
        <v>22</v>
      </c>
      <c r="D51" s="352"/>
      <c r="E51" s="359" t="s">
        <v>23</v>
      </c>
      <c r="F51" s="843">
        <f>SUM(F53:F56)</f>
        <v>0</v>
      </c>
      <c r="G51" s="480">
        <f>SUM(G53:G56)</f>
        <v>0</v>
      </c>
      <c r="H51" s="268">
        <f>SUM(H53:H56)</f>
        <v>0</v>
      </c>
      <c r="I51" s="529">
        <f>SUM(I53:I56)</f>
        <v>0</v>
      </c>
    </row>
    <row r="52" spans="1:9" s="438" customFormat="1" ht="16.5" customHeight="1" x14ac:dyDescent="0.2">
      <c r="A52" s="999"/>
      <c r="B52" s="1014"/>
      <c r="C52" s="436" t="s">
        <v>159</v>
      </c>
      <c r="D52" s="242" t="s">
        <v>266</v>
      </c>
      <c r="E52" s="244" t="str">
        <f>E51</f>
        <v>K86</v>
      </c>
      <c r="F52" s="844"/>
      <c r="G52" s="515"/>
      <c r="H52" s="267"/>
      <c r="I52" s="579">
        <f t="shared" si="9"/>
        <v>0</v>
      </c>
    </row>
    <row r="53" spans="1:9" s="438" customFormat="1" ht="16.5" customHeight="1" x14ac:dyDescent="0.2">
      <c r="A53" s="999"/>
      <c r="B53" s="1014"/>
      <c r="C53" s="436" t="s">
        <v>159</v>
      </c>
      <c r="D53" s="242" t="s">
        <v>267</v>
      </c>
      <c r="E53" s="244" t="str">
        <f>E52</f>
        <v>K86</v>
      </c>
      <c r="F53" s="844"/>
      <c r="G53" s="515"/>
      <c r="H53" s="267"/>
      <c r="I53" s="579">
        <f t="shared" si="9"/>
        <v>0</v>
      </c>
    </row>
    <row r="54" spans="1:9" s="438" customFormat="1" ht="16.5" customHeight="1" x14ac:dyDescent="0.2">
      <c r="A54" s="999"/>
      <c r="B54" s="1014"/>
      <c r="C54" s="436" t="s">
        <v>159</v>
      </c>
      <c r="D54" s="242" t="s">
        <v>268</v>
      </c>
      <c r="E54" s="244" t="str">
        <f>E53</f>
        <v>K86</v>
      </c>
      <c r="F54" s="844"/>
      <c r="G54" s="515"/>
      <c r="H54" s="267"/>
      <c r="I54" s="579">
        <f t="shared" si="9"/>
        <v>0</v>
      </c>
    </row>
    <row r="55" spans="1:9" s="438" customFormat="1" ht="16.5" customHeight="1" x14ac:dyDescent="0.2">
      <c r="A55" s="999"/>
      <c r="B55" s="1014"/>
      <c r="C55" s="436" t="s">
        <v>159</v>
      </c>
      <c r="D55" s="242" t="s">
        <v>269</v>
      </c>
      <c r="E55" s="244" t="str">
        <f>E54</f>
        <v>K86</v>
      </c>
      <c r="F55" s="844"/>
      <c r="G55" s="515"/>
      <c r="H55" s="267"/>
      <c r="I55" s="579">
        <f t="shared" si="9"/>
        <v>0</v>
      </c>
    </row>
    <row r="56" spans="1:9" s="438" customFormat="1" ht="16.5" customHeight="1" x14ac:dyDescent="0.2">
      <c r="A56" s="999"/>
      <c r="B56" s="1016"/>
      <c r="C56" s="436" t="s">
        <v>159</v>
      </c>
      <c r="D56" s="242" t="s">
        <v>276</v>
      </c>
      <c r="E56" s="244" t="str">
        <f>E54</f>
        <v>K86</v>
      </c>
      <c r="F56" s="844"/>
      <c r="G56" s="515"/>
      <c r="H56" s="267"/>
      <c r="I56" s="579">
        <f t="shared" si="9"/>
        <v>0</v>
      </c>
    </row>
    <row r="57" spans="1:9" s="40" customFormat="1" ht="16.5" customHeight="1" x14ac:dyDescent="0.2">
      <c r="A57" s="999"/>
      <c r="B57" s="1013">
        <v>5</v>
      </c>
      <c r="C57" s="361" t="s">
        <v>24</v>
      </c>
      <c r="D57" s="485"/>
      <c r="E57" s="486" t="s">
        <v>362</v>
      </c>
      <c r="F57" s="852">
        <f>SUM(F58:F62)</f>
        <v>0</v>
      </c>
      <c r="G57" s="487">
        <f>SUM(G58:G62)</f>
        <v>0</v>
      </c>
      <c r="H57" s="488">
        <f>SUM(H58:H62)</f>
        <v>0</v>
      </c>
      <c r="I57" s="268">
        <f>SUM(I58:I62)</f>
        <v>0</v>
      </c>
    </row>
    <row r="58" spans="1:9" s="438" customFormat="1" ht="16.5" customHeight="1" x14ac:dyDescent="0.2">
      <c r="A58" s="999"/>
      <c r="B58" s="1014"/>
      <c r="C58" s="436" t="s">
        <v>159</v>
      </c>
      <c r="D58" s="242" t="s">
        <v>266</v>
      </c>
      <c r="E58" s="244" t="str">
        <f>E57</f>
        <v>K89</v>
      </c>
      <c r="F58" s="844"/>
      <c r="G58" s="515"/>
      <c r="H58" s="267"/>
      <c r="I58" s="579">
        <f t="shared" si="9"/>
        <v>0</v>
      </c>
    </row>
    <row r="59" spans="1:9" s="438" customFormat="1" ht="16.5" customHeight="1" x14ac:dyDescent="0.2">
      <c r="A59" s="999"/>
      <c r="B59" s="1014"/>
      <c r="C59" s="436" t="s">
        <v>159</v>
      </c>
      <c r="D59" s="242" t="s">
        <v>267</v>
      </c>
      <c r="E59" s="244" t="str">
        <f>E58</f>
        <v>K89</v>
      </c>
      <c r="F59" s="844"/>
      <c r="G59" s="515"/>
      <c r="H59" s="267"/>
      <c r="I59" s="579">
        <f t="shared" si="9"/>
        <v>0</v>
      </c>
    </row>
    <row r="60" spans="1:9" s="438" customFormat="1" ht="16.5" customHeight="1" x14ac:dyDescent="0.2">
      <c r="A60" s="999"/>
      <c r="B60" s="1014"/>
      <c r="C60" s="436" t="s">
        <v>159</v>
      </c>
      <c r="D60" s="242" t="s">
        <v>268</v>
      </c>
      <c r="E60" s="244" t="str">
        <f>E59</f>
        <v>K89</v>
      </c>
      <c r="F60" s="844"/>
      <c r="G60" s="515"/>
      <c r="H60" s="267"/>
      <c r="I60" s="579">
        <f t="shared" si="9"/>
        <v>0</v>
      </c>
    </row>
    <row r="61" spans="1:9" s="438" customFormat="1" ht="16.5" customHeight="1" x14ac:dyDescent="0.2">
      <c r="A61" s="999"/>
      <c r="B61" s="1014"/>
      <c r="C61" s="436" t="s">
        <v>159</v>
      </c>
      <c r="D61" s="242" t="s">
        <v>269</v>
      </c>
      <c r="E61" s="244" t="str">
        <f>E60</f>
        <v>K89</v>
      </c>
      <c r="F61" s="844"/>
      <c r="G61" s="515"/>
      <c r="H61" s="267"/>
      <c r="I61" s="579">
        <f t="shared" si="9"/>
        <v>0</v>
      </c>
    </row>
    <row r="62" spans="1:9" s="438" customFormat="1" ht="16.5" customHeight="1" thickBot="1" x14ac:dyDescent="0.25">
      <c r="A62" s="1004"/>
      <c r="B62" s="1015"/>
      <c r="C62" s="436" t="s">
        <v>159</v>
      </c>
      <c r="D62" s="242" t="s">
        <v>276</v>
      </c>
      <c r="E62" s="244" t="str">
        <f>E60</f>
        <v>K89</v>
      </c>
      <c r="F62" s="853"/>
      <c r="G62" s="520"/>
      <c r="H62" s="538"/>
      <c r="I62" s="579">
        <f t="shared" si="9"/>
        <v>0</v>
      </c>
    </row>
    <row r="63" spans="1:9" s="130" customFormat="1" ht="17.100000000000001" customHeight="1" thickBot="1" x14ac:dyDescent="0.25">
      <c r="A63" s="473" t="s">
        <v>87</v>
      </c>
      <c r="B63" s="474" t="s">
        <v>111</v>
      </c>
      <c r="C63" s="475"/>
      <c r="D63" s="475"/>
      <c r="E63" s="476" t="s">
        <v>15</v>
      </c>
      <c r="F63" s="854">
        <f>F45+F46+F47+F51+F57</f>
        <v>0</v>
      </c>
      <c r="G63" s="840">
        <f>G45+G46+G47+G51+G57</f>
        <v>0</v>
      </c>
      <c r="H63" s="477">
        <f t="shared" ref="H63:I63" si="10">H45+H46+H47+H51+H57</f>
        <v>0</v>
      </c>
      <c r="I63" s="585">
        <f t="shared" si="10"/>
        <v>0</v>
      </c>
    </row>
    <row r="64" spans="1:9" s="237" customFormat="1" ht="21.4" customHeight="1" thickBot="1" x14ac:dyDescent="0.25">
      <c r="A64" s="502" t="s">
        <v>98</v>
      </c>
      <c r="B64" s="503" t="s">
        <v>320</v>
      </c>
      <c r="C64" s="503"/>
      <c r="D64" s="504"/>
      <c r="E64" s="505"/>
      <c r="F64" s="855">
        <f>F41+F44+F63</f>
        <v>0</v>
      </c>
      <c r="G64" s="521">
        <f>G41+G44+G63</f>
        <v>591</v>
      </c>
      <c r="H64" s="506">
        <f>H41+H44+H63</f>
        <v>43</v>
      </c>
      <c r="I64" s="534">
        <f>I41+I44+I63</f>
        <v>634</v>
      </c>
    </row>
    <row r="65" spans="1:9" s="14" customFormat="1" ht="21.95" customHeight="1" thickBot="1" x14ac:dyDescent="0.25">
      <c r="A65" s="977" t="s">
        <v>271</v>
      </c>
      <c r="B65" s="978"/>
      <c r="C65" s="978"/>
      <c r="D65" s="978"/>
      <c r="E65" s="979"/>
      <c r="F65" s="849">
        <f>'bevétfő '!G73-'kiadfő '!F64</f>
        <v>0</v>
      </c>
      <c r="G65" s="439">
        <f>'bevétfő '!H73-'kiadfő '!G64</f>
        <v>-591</v>
      </c>
      <c r="H65" s="440">
        <f>'bevétfő '!I73-'kiadfő '!H64</f>
        <v>-43</v>
      </c>
      <c r="I65" s="532">
        <f>'bevétfő '!J73-'kiadfő '!I64</f>
        <v>-634</v>
      </c>
    </row>
    <row r="66" spans="1:9" s="130" customFormat="1" ht="21.4" customHeight="1" thickBot="1" x14ac:dyDescent="0.25">
      <c r="A66" s="455" t="s">
        <v>88</v>
      </c>
      <c r="B66" s="992" t="s">
        <v>277</v>
      </c>
      <c r="C66" s="993"/>
      <c r="D66" s="993"/>
      <c r="E66" s="994"/>
      <c r="F66" s="856">
        <f>F37+F64</f>
        <v>84</v>
      </c>
      <c r="G66" s="456">
        <f>G37+G64</f>
        <v>1930</v>
      </c>
      <c r="H66" s="442">
        <f>H37+H64</f>
        <v>7</v>
      </c>
      <c r="I66" s="535">
        <f>I37+I64</f>
        <v>1937</v>
      </c>
    </row>
    <row r="67" spans="1:9" s="14" customFormat="1" ht="21.95" customHeight="1" thickBot="1" x14ac:dyDescent="0.25">
      <c r="A67" s="1005" t="s">
        <v>340</v>
      </c>
      <c r="B67" s="1006"/>
      <c r="C67" s="1006"/>
      <c r="D67" s="1006"/>
      <c r="E67" s="1007"/>
      <c r="F67" s="861">
        <f>'bevétfő '!G74-'kiadfő '!F66</f>
        <v>3</v>
      </c>
      <c r="G67" s="532">
        <f>'bevétfő '!H74-'kiadfő '!G66</f>
        <v>-3</v>
      </c>
      <c r="H67" s="439">
        <f>'bevétfő '!I74-'kiadfő '!H66</f>
        <v>0</v>
      </c>
      <c r="I67" s="440">
        <f>'bevétfő '!J74-'kiadfő '!I66</f>
        <v>-3</v>
      </c>
    </row>
    <row r="68" spans="1:9" s="40" customFormat="1" ht="16.5" customHeight="1" x14ac:dyDescent="0.2">
      <c r="A68" s="998"/>
      <c r="B68" s="1001">
        <v>1</v>
      </c>
      <c r="C68" s="490" t="s">
        <v>264</v>
      </c>
      <c r="D68" s="490"/>
      <c r="E68" s="491" t="s">
        <v>27</v>
      </c>
      <c r="F68" s="857">
        <f>SUM(F69:F71)</f>
        <v>0</v>
      </c>
      <c r="G68" s="522">
        <f>SUM(G69:G71)</f>
        <v>0</v>
      </c>
      <c r="H68" s="377">
        <f>SUM(H69:H71)</f>
        <v>0</v>
      </c>
      <c r="I68" s="533">
        <f>SUM(I69:I71)</f>
        <v>0</v>
      </c>
    </row>
    <row r="69" spans="1:9" s="14" customFormat="1" ht="16.5" customHeight="1" x14ac:dyDescent="0.2">
      <c r="A69" s="999"/>
      <c r="B69" s="1002"/>
      <c r="C69" s="239" t="s">
        <v>75</v>
      </c>
      <c r="D69" s="238" t="s">
        <v>28</v>
      </c>
      <c r="E69" s="291" t="s">
        <v>29</v>
      </c>
      <c r="F69" s="845"/>
      <c r="G69" s="517"/>
      <c r="H69" s="280"/>
      <c r="I69" s="579">
        <f t="shared" ref="I69:I71" si="11">SUM(G69:H69)</f>
        <v>0</v>
      </c>
    </row>
    <row r="70" spans="1:9" s="14" customFormat="1" ht="16.5" customHeight="1" x14ac:dyDescent="0.2">
      <c r="A70" s="999"/>
      <c r="B70" s="1002"/>
      <c r="C70" s="239" t="s">
        <v>76</v>
      </c>
      <c r="D70" s="238" t="s">
        <v>30</v>
      </c>
      <c r="E70" s="291" t="s">
        <v>31</v>
      </c>
      <c r="F70" s="845"/>
      <c r="G70" s="517"/>
      <c r="H70" s="280"/>
      <c r="I70" s="579">
        <f t="shared" si="11"/>
        <v>0</v>
      </c>
    </row>
    <row r="71" spans="1:9" s="130" customFormat="1" ht="16.5" customHeight="1" x14ac:dyDescent="0.2">
      <c r="A71" s="999"/>
      <c r="B71" s="1003"/>
      <c r="C71" s="239" t="s">
        <v>77</v>
      </c>
      <c r="D71" s="472" t="s">
        <v>32</v>
      </c>
      <c r="E71" s="291" t="s">
        <v>33</v>
      </c>
      <c r="F71" s="845"/>
      <c r="G71" s="517"/>
      <c r="H71" s="280"/>
      <c r="I71" s="579">
        <f t="shared" si="11"/>
        <v>0</v>
      </c>
    </row>
    <row r="72" spans="1:9" s="40" customFormat="1" ht="16.5" customHeight="1" x14ac:dyDescent="0.2">
      <c r="A72" s="999"/>
      <c r="B72" s="489">
        <v>2</v>
      </c>
      <c r="C72" s="356" t="s">
        <v>34</v>
      </c>
      <c r="D72" s="357"/>
      <c r="E72" s="358" t="s">
        <v>35</v>
      </c>
      <c r="F72" s="858"/>
      <c r="G72" s="523"/>
      <c r="H72" s="355"/>
      <c r="I72" s="528">
        <f>SUM(G72:H72)</f>
        <v>0</v>
      </c>
    </row>
    <row r="73" spans="1:9" s="130" customFormat="1" ht="16.5" customHeight="1" x14ac:dyDescent="0.2">
      <c r="A73" s="1000"/>
      <c r="B73" s="489">
        <v>3</v>
      </c>
      <c r="C73" s="356" t="s">
        <v>36</v>
      </c>
      <c r="D73" s="357"/>
      <c r="E73" s="358" t="s">
        <v>37</v>
      </c>
      <c r="F73" s="858"/>
      <c r="G73" s="523"/>
      <c r="H73" s="355"/>
      <c r="I73" s="528">
        <f>SUM(G73:H73)</f>
        <v>0</v>
      </c>
    </row>
    <row r="74" spans="1:9" s="40" customFormat="1" ht="16.5" customHeight="1" x14ac:dyDescent="0.2">
      <c r="A74" s="443" t="s">
        <v>99</v>
      </c>
      <c r="B74" s="417" t="s">
        <v>25</v>
      </c>
      <c r="C74" s="460"/>
      <c r="D74" s="460"/>
      <c r="E74" s="435" t="s">
        <v>26</v>
      </c>
      <c r="F74" s="859">
        <f>F68+F72+F73</f>
        <v>0</v>
      </c>
      <c r="G74" s="524">
        <f>G68+G72+G73</f>
        <v>0</v>
      </c>
      <c r="H74" s="461">
        <f>H68+H72+H73</f>
        <v>0</v>
      </c>
      <c r="I74" s="536">
        <f>I68+I72+I73</f>
        <v>0</v>
      </c>
    </row>
    <row r="75" spans="1:9" s="40" customFormat="1" ht="16.5" customHeight="1" thickBot="1" x14ac:dyDescent="0.25">
      <c r="A75" s="492" t="s">
        <v>241</v>
      </c>
      <c r="B75" s="995" t="s">
        <v>38</v>
      </c>
      <c r="C75" s="996"/>
      <c r="D75" s="997"/>
      <c r="E75" s="493" t="s">
        <v>39</v>
      </c>
      <c r="F75" s="860"/>
      <c r="G75" s="525"/>
      <c r="H75" s="539"/>
      <c r="I75" s="536">
        <f>SUM(G75:H75)</f>
        <v>0</v>
      </c>
    </row>
    <row r="76" spans="1:9" s="237" customFormat="1" ht="21.4" customHeight="1" thickBot="1" x14ac:dyDescent="0.25">
      <c r="A76" s="502" t="s">
        <v>42</v>
      </c>
      <c r="B76" s="507" t="s">
        <v>323</v>
      </c>
      <c r="C76" s="507"/>
      <c r="D76" s="504"/>
      <c r="E76" s="505"/>
      <c r="F76" s="855">
        <f>SUM(F74:F75)</f>
        <v>0</v>
      </c>
      <c r="G76" s="526">
        <f>SUM(G74:G75)</f>
        <v>0</v>
      </c>
      <c r="H76" s="501">
        <f t="shared" ref="H76:I76" si="12">SUM(H74:H75)</f>
        <v>0</v>
      </c>
      <c r="I76" s="501">
        <f t="shared" si="12"/>
        <v>0</v>
      </c>
    </row>
    <row r="77" spans="1:9" s="237" customFormat="1" ht="22.7" customHeight="1" thickBot="1" x14ac:dyDescent="0.25">
      <c r="A77" s="457" t="s">
        <v>43</v>
      </c>
      <c r="B77" s="993" t="s">
        <v>278</v>
      </c>
      <c r="C77" s="993"/>
      <c r="D77" s="993"/>
      <c r="E77" s="994"/>
      <c r="F77" s="856">
        <f>F66+F76</f>
        <v>84</v>
      </c>
      <c r="G77" s="527">
        <f>G66+G76</f>
        <v>1930</v>
      </c>
      <c r="H77" s="586">
        <f t="shared" ref="H77:I77" si="13">H66+H76</f>
        <v>7</v>
      </c>
      <c r="I77" s="586">
        <f t="shared" si="13"/>
        <v>1937</v>
      </c>
    </row>
    <row r="78" spans="1:9" s="14" customFormat="1" x14ac:dyDescent="0.2">
      <c r="G78" s="415"/>
      <c r="H78" s="415"/>
      <c r="I78" s="415"/>
    </row>
    <row r="79" spans="1:9" s="14" customFormat="1" x14ac:dyDescent="0.2">
      <c r="G79" s="415"/>
      <c r="H79" s="415"/>
      <c r="I79" s="415"/>
    </row>
    <row r="80" spans="1:9" s="14" customFormat="1" x14ac:dyDescent="0.2">
      <c r="G80" s="415"/>
      <c r="H80" s="415"/>
      <c r="I80" s="415">
        <f>'bevétfő '!J82-'kiadfő '!I77</f>
        <v>0</v>
      </c>
    </row>
    <row r="81" spans="7:9" s="14" customFormat="1" x14ac:dyDescent="0.2">
      <c r="G81" s="415"/>
      <c r="H81" s="415"/>
      <c r="I81" s="415"/>
    </row>
    <row r="82" spans="7:9" s="14" customFormat="1" x14ac:dyDescent="0.2">
      <c r="G82" s="415"/>
      <c r="H82" s="415"/>
      <c r="I82" s="415"/>
    </row>
    <row r="83" spans="7:9" s="14" customFormat="1" x14ac:dyDescent="0.2">
      <c r="G83" s="415"/>
      <c r="H83" s="415"/>
      <c r="I83" s="415"/>
    </row>
    <row r="84" spans="7:9" s="14" customFormat="1" x14ac:dyDescent="0.2">
      <c r="G84" s="415"/>
      <c r="H84" s="415"/>
      <c r="I84" s="415"/>
    </row>
    <row r="85" spans="7:9" s="14" customFormat="1" x14ac:dyDescent="0.2">
      <c r="G85" s="415"/>
      <c r="H85" s="415"/>
      <c r="I85" s="415"/>
    </row>
    <row r="86" spans="7:9" s="14" customFormat="1" x14ac:dyDescent="0.2">
      <c r="G86" s="415"/>
      <c r="H86" s="415"/>
      <c r="I86" s="415"/>
    </row>
    <row r="87" spans="7:9" s="14" customFormat="1" x14ac:dyDescent="0.2">
      <c r="G87" s="415"/>
      <c r="H87" s="415"/>
      <c r="I87" s="415"/>
    </row>
    <row r="88" spans="7:9" s="14" customFormat="1" x14ac:dyDescent="0.2">
      <c r="G88" s="415"/>
      <c r="H88" s="415"/>
      <c r="I88" s="415"/>
    </row>
    <row r="89" spans="7:9" s="14" customFormat="1" x14ac:dyDescent="0.2">
      <c r="G89" s="415"/>
      <c r="H89" s="415"/>
      <c r="I89" s="415"/>
    </row>
    <row r="90" spans="7:9" s="14" customFormat="1" x14ac:dyDescent="0.2">
      <c r="G90" s="415"/>
      <c r="H90" s="415"/>
      <c r="I90" s="415"/>
    </row>
    <row r="91" spans="7:9" s="14" customFormat="1" x14ac:dyDescent="0.2">
      <c r="G91" s="415"/>
      <c r="H91" s="415"/>
      <c r="I91" s="415"/>
    </row>
    <row r="92" spans="7:9" s="14" customFormat="1" x14ac:dyDescent="0.2">
      <c r="G92" s="415"/>
      <c r="H92" s="415"/>
      <c r="I92" s="415"/>
    </row>
    <row r="93" spans="7:9" s="14" customFormat="1" x14ac:dyDescent="0.2">
      <c r="G93" s="415"/>
      <c r="H93" s="415"/>
      <c r="I93" s="415"/>
    </row>
    <row r="94" spans="7:9" s="14" customFormat="1" x14ac:dyDescent="0.2">
      <c r="G94" s="415"/>
      <c r="H94" s="415"/>
      <c r="I94" s="415"/>
    </row>
    <row r="95" spans="7:9" s="14" customFormat="1" x14ac:dyDescent="0.2">
      <c r="G95" s="415"/>
      <c r="H95" s="415"/>
      <c r="I95" s="415"/>
    </row>
    <row r="96" spans="7:9" s="14" customFormat="1" x14ac:dyDescent="0.2">
      <c r="G96" s="415"/>
      <c r="H96" s="415"/>
      <c r="I96" s="415"/>
    </row>
    <row r="97" spans="1:9" s="14" customFormat="1" x14ac:dyDescent="0.2">
      <c r="G97" s="415"/>
      <c r="H97" s="415"/>
      <c r="I97" s="415"/>
    </row>
    <row r="98" spans="1:9" s="14" customFormat="1" x14ac:dyDescent="0.2">
      <c r="G98" s="415"/>
      <c r="H98" s="415"/>
      <c r="I98" s="415"/>
    </row>
    <row r="99" spans="1:9" s="14" customFormat="1" x14ac:dyDescent="0.2">
      <c r="G99" s="415"/>
      <c r="H99" s="415"/>
      <c r="I99" s="415"/>
    </row>
    <row r="100" spans="1:9" s="14" customFormat="1" x14ac:dyDescent="0.2">
      <c r="G100" s="415"/>
      <c r="H100" s="415"/>
      <c r="I100" s="415"/>
    </row>
    <row r="101" spans="1:9" s="14" customFormat="1" x14ac:dyDescent="0.2">
      <c r="G101" s="415"/>
      <c r="H101" s="415"/>
      <c r="I101" s="415"/>
    </row>
    <row r="102" spans="1:9" s="14" customFormat="1" x14ac:dyDescent="0.2">
      <c r="G102" s="415"/>
      <c r="H102" s="415"/>
      <c r="I102" s="415"/>
    </row>
    <row r="103" spans="1:9" s="14" customFormat="1" x14ac:dyDescent="0.2">
      <c r="G103" s="415"/>
      <c r="H103" s="415"/>
      <c r="I103" s="415"/>
    </row>
    <row r="104" spans="1:9" s="14" customFormat="1" x14ac:dyDescent="0.2">
      <c r="G104" s="415"/>
      <c r="H104" s="415"/>
      <c r="I104" s="415"/>
    </row>
    <row r="105" spans="1:9" s="14" customFormat="1" x14ac:dyDescent="0.2">
      <c r="G105" s="415"/>
      <c r="H105" s="415"/>
      <c r="I105" s="415"/>
    </row>
    <row r="106" spans="1:9" s="14" customFormat="1" x14ac:dyDescent="0.2">
      <c r="G106" s="415"/>
      <c r="H106" s="415"/>
      <c r="I106" s="415"/>
    </row>
    <row r="107" spans="1:9" s="14" customFormat="1" x14ac:dyDescent="0.2">
      <c r="G107" s="415"/>
      <c r="H107" s="415"/>
      <c r="I107" s="415"/>
    </row>
    <row r="108" spans="1:9" s="14" customFormat="1" x14ac:dyDescent="0.2">
      <c r="G108" s="415"/>
      <c r="H108" s="415"/>
      <c r="I108" s="415"/>
    </row>
    <row r="109" spans="1:9" s="14" customFormat="1" x14ac:dyDescent="0.2">
      <c r="G109" s="415"/>
      <c r="H109" s="415"/>
      <c r="I109" s="415"/>
    </row>
    <row r="110" spans="1:9" s="14" customFormat="1" x14ac:dyDescent="0.2">
      <c r="G110" s="415"/>
      <c r="H110" s="415"/>
      <c r="I110" s="415"/>
    </row>
    <row r="111" spans="1:9" x14ac:dyDescent="0.2">
      <c r="A111" s="14"/>
      <c r="B111" s="14"/>
      <c r="C111" s="14"/>
    </row>
  </sheetData>
  <mergeCells count="32">
    <mergeCell ref="A39:A40"/>
    <mergeCell ref="A42:A43"/>
    <mergeCell ref="A13:A35"/>
    <mergeCell ref="B57:B62"/>
    <mergeCell ref="B51:B56"/>
    <mergeCell ref="B47:B50"/>
    <mergeCell ref="B16:B20"/>
    <mergeCell ref="B21:B26"/>
    <mergeCell ref="B27:B32"/>
    <mergeCell ref="B33:B35"/>
    <mergeCell ref="B77:E77"/>
    <mergeCell ref="B75:D75"/>
    <mergeCell ref="A65:E65"/>
    <mergeCell ref="B41:D41"/>
    <mergeCell ref="B44:D44"/>
    <mergeCell ref="A68:A73"/>
    <mergeCell ref="B68:B71"/>
    <mergeCell ref="A45:A62"/>
    <mergeCell ref="A67:E67"/>
    <mergeCell ref="C39:D39"/>
    <mergeCell ref="C40:D40"/>
    <mergeCell ref="C42:D42"/>
    <mergeCell ref="C43:D43"/>
    <mergeCell ref="B66:E66"/>
    <mergeCell ref="A4:I4"/>
    <mergeCell ref="A5:I5"/>
    <mergeCell ref="B7:D7"/>
    <mergeCell ref="B10:D10"/>
    <mergeCell ref="A38:E38"/>
    <mergeCell ref="B11:D11"/>
    <mergeCell ref="C33:D33"/>
    <mergeCell ref="B8:D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D25" sqref="D25"/>
    </sheetView>
  </sheetViews>
  <sheetFormatPr defaultRowHeight="12.75" x14ac:dyDescent="0.2"/>
  <cols>
    <col min="1" max="1" width="5.33203125" style="194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9"/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705" t="s">
        <v>438</v>
      </c>
    </row>
    <row r="2" spans="1:17" ht="12.75" customHeight="1" x14ac:dyDescent="0.2">
      <c r="A2" s="139"/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705" t="s">
        <v>342</v>
      </c>
    </row>
    <row r="3" spans="1:17" ht="11.1" customHeight="1" x14ac:dyDescent="0.2">
      <c r="A3" s="139"/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570"/>
    </row>
    <row r="4" spans="1:17" ht="20.25" x14ac:dyDescent="0.2">
      <c r="A4" s="1054" t="s">
        <v>374</v>
      </c>
      <c r="B4" s="1054"/>
      <c r="C4" s="1054"/>
      <c r="D4" s="1054"/>
      <c r="E4" s="1054"/>
      <c r="F4" s="1054"/>
      <c r="G4" s="1054"/>
      <c r="H4" s="1054"/>
      <c r="I4" s="1054"/>
      <c r="J4" s="1054"/>
      <c r="K4" s="1054"/>
      <c r="L4" s="1054"/>
      <c r="M4" s="1054"/>
      <c r="N4" s="1054"/>
      <c r="O4" s="1054"/>
      <c r="P4" s="1054"/>
      <c r="Q4" s="1054"/>
    </row>
    <row r="5" spans="1:17" ht="18" x14ac:dyDescent="0.2">
      <c r="A5" s="571" t="s">
        <v>367</v>
      </c>
      <c r="B5" s="571"/>
      <c r="C5" s="571"/>
      <c r="D5" s="571"/>
      <c r="E5" s="571"/>
      <c r="F5" s="571"/>
      <c r="G5" s="571"/>
      <c r="H5" s="571"/>
      <c r="I5" s="571"/>
      <c r="J5" s="571"/>
      <c r="K5" s="571"/>
      <c r="L5" s="571"/>
      <c r="M5" s="571"/>
      <c r="N5" s="571"/>
      <c r="O5" s="571"/>
      <c r="P5" s="571"/>
      <c r="Q5" s="571"/>
    </row>
    <row r="6" spans="1:17" ht="18.75" thickBot="1" x14ac:dyDescent="0.25">
      <c r="A6" s="571"/>
      <c r="B6" s="571"/>
      <c r="C6" s="571"/>
      <c r="D6" s="571"/>
      <c r="E6" s="571"/>
      <c r="F6" s="571"/>
      <c r="G6" s="571"/>
      <c r="H6" s="571"/>
      <c r="I6" s="571"/>
      <c r="J6" s="571"/>
      <c r="K6" s="571"/>
      <c r="L6" s="571"/>
      <c r="M6" s="571"/>
      <c r="N6" s="571"/>
      <c r="O6" s="571"/>
      <c r="P6" s="571"/>
      <c r="Q6" s="572" t="s">
        <v>107</v>
      </c>
    </row>
    <row r="7" spans="1:17" ht="27.4" customHeight="1" x14ac:dyDescent="0.2">
      <c r="A7" s="119" t="s">
        <v>100</v>
      </c>
      <c r="B7" s="13" t="s">
        <v>101</v>
      </c>
      <c r="C7" s="1055" t="s">
        <v>364</v>
      </c>
      <c r="D7" s="1056"/>
      <c r="E7" s="1057"/>
      <c r="F7" s="1055" t="s">
        <v>348</v>
      </c>
      <c r="G7" s="1056"/>
      <c r="H7" s="1057"/>
      <c r="I7" s="1055" t="s">
        <v>365</v>
      </c>
      <c r="J7" s="1056"/>
      <c r="K7" s="1057"/>
      <c r="L7" s="1055" t="s">
        <v>363</v>
      </c>
      <c r="M7" s="1056"/>
      <c r="N7" s="1057"/>
      <c r="O7" s="1055" t="s">
        <v>347</v>
      </c>
      <c r="P7" s="1056"/>
      <c r="Q7" s="1057"/>
    </row>
    <row r="8" spans="1:17" ht="30.2" customHeight="1" thickBot="1" x14ac:dyDescent="0.25">
      <c r="A8" s="123" t="s">
        <v>102</v>
      </c>
      <c r="B8" s="3" t="s">
        <v>103</v>
      </c>
      <c r="C8" s="6" t="s">
        <v>335</v>
      </c>
      <c r="D8" s="5" t="s">
        <v>104</v>
      </c>
      <c r="E8" s="2" t="s">
        <v>376</v>
      </c>
      <c r="F8" s="6" t="s">
        <v>335</v>
      </c>
      <c r="G8" s="5" t="s">
        <v>104</v>
      </c>
      <c r="H8" s="2" t="s">
        <v>376</v>
      </c>
      <c r="I8" s="6" t="s">
        <v>335</v>
      </c>
      <c r="J8" s="5" t="s">
        <v>104</v>
      </c>
      <c r="K8" s="2" t="s">
        <v>376</v>
      </c>
      <c r="L8" s="6" t="s">
        <v>335</v>
      </c>
      <c r="M8" s="5" t="s">
        <v>104</v>
      </c>
      <c r="N8" s="2" t="s">
        <v>376</v>
      </c>
      <c r="O8" s="6" t="s">
        <v>335</v>
      </c>
      <c r="P8" s="5" t="s">
        <v>104</v>
      </c>
      <c r="Q8" s="2" t="s">
        <v>376</v>
      </c>
    </row>
    <row r="9" spans="1:17" s="11" customFormat="1" ht="12" thickBot="1" x14ac:dyDescent="0.2">
      <c r="A9" s="195">
        <v>1</v>
      </c>
      <c r="B9" s="10">
        <v>2</v>
      </c>
      <c r="C9" s="573">
        <v>3</v>
      </c>
      <c r="D9" s="574">
        <v>4</v>
      </c>
      <c r="E9" s="575">
        <v>5</v>
      </c>
      <c r="F9" s="573">
        <v>6</v>
      </c>
      <c r="G9" s="574">
        <v>7</v>
      </c>
      <c r="H9" s="575">
        <v>8</v>
      </c>
      <c r="I9" s="573">
        <v>9</v>
      </c>
      <c r="J9" s="574">
        <v>10</v>
      </c>
      <c r="K9" s="575">
        <v>11</v>
      </c>
      <c r="L9" s="573">
        <v>12</v>
      </c>
      <c r="M9" s="574">
        <v>13</v>
      </c>
      <c r="N9" s="575">
        <v>14</v>
      </c>
      <c r="O9" s="573">
        <v>15</v>
      </c>
      <c r="P9" s="574">
        <v>16</v>
      </c>
      <c r="Q9" s="575">
        <v>17</v>
      </c>
    </row>
    <row r="10" spans="1:17" ht="18.75" thickBot="1" x14ac:dyDescent="0.25">
      <c r="A10" s="188"/>
      <c r="B10" s="196" t="s">
        <v>105</v>
      </c>
      <c r="C10" s="191"/>
      <c r="D10" s="190"/>
      <c r="E10" s="197"/>
      <c r="F10" s="189"/>
      <c r="G10" s="190"/>
      <c r="H10" s="197"/>
      <c r="I10" s="189"/>
      <c r="J10" s="190"/>
      <c r="K10" s="197"/>
      <c r="L10" s="189"/>
      <c r="M10" s="190"/>
      <c r="N10" s="197"/>
      <c r="O10" s="189"/>
      <c r="P10" s="190"/>
      <c r="Q10" s="197"/>
    </row>
    <row r="11" spans="1:17" s="59" customFormat="1" ht="17.45" customHeight="1" thickBot="1" x14ac:dyDescent="0.25">
      <c r="A11" s="142">
        <v>1</v>
      </c>
      <c r="B11" s="140" t="s">
        <v>90</v>
      </c>
      <c r="C11" s="143"/>
      <c r="D11" s="143">
        <v>225</v>
      </c>
      <c r="E11" s="144">
        <f>SUM(C11:D11)</f>
        <v>225</v>
      </c>
      <c r="F11" s="143"/>
      <c r="G11" s="143">
        <v>97</v>
      </c>
      <c r="H11" s="144">
        <f>F11+G11</f>
        <v>97</v>
      </c>
      <c r="I11" s="143"/>
      <c r="J11" s="143"/>
      <c r="K11" s="144">
        <f>I11+J11</f>
        <v>0</v>
      </c>
      <c r="L11" s="143">
        <v>81</v>
      </c>
      <c r="M11" s="143">
        <v>138</v>
      </c>
      <c r="N11" s="144">
        <f>L11+M11</f>
        <v>219</v>
      </c>
      <c r="O11" s="145">
        <f>C11+F11+I11+L11</f>
        <v>81</v>
      </c>
      <c r="P11" s="143">
        <f>D11+G11+J11+M11</f>
        <v>460</v>
      </c>
      <c r="Q11" s="144">
        <f>SUM(O11:P11)</f>
        <v>541</v>
      </c>
    </row>
    <row r="12" spans="1:17" s="60" customFormat="1" ht="17.45" customHeight="1" thickBot="1" x14ac:dyDescent="0.25">
      <c r="A12" s="146">
        <v>2</v>
      </c>
      <c r="B12" s="151" t="s">
        <v>133</v>
      </c>
      <c r="C12" s="143"/>
      <c r="D12" s="143">
        <v>60</v>
      </c>
      <c r="E12" s="144">
        <f>SUM(C12:D12)</f>
        <v>60</v>
      </c>
      <c r="F12" s="143"/>
      <c r="G12" s="143"/>
      <c r="H12" s="144">
        <f>SUM(F12:G12)</f>
        <v>0</v>
      </c>
      <c r="I12" s="143"/>
      <c r="J12" s="143"/>
      <c r="K12" s="144">
        <f>SUM(I12:J12)</f>
        <v>0</v>
      </c>
      <c r="L12" s="143"/>
      <c r="M12" s="143"/>
      <c r="N12" s="144">
        <f>SUM(L12:M12)</f>
        <v>0</v>
      </c>
      <c r="O12" s="145">
        <f t="shared" ref="O12:O13" si="0">C12+F12+I12+L12</f>
        <v>0</v>
      </c>
      <c r="P12" s="143">
        <f t="shared" ref="P12:P13" si="1">D12+G12+J12+M12</f>
        <v>60</v>
      </c>
      <c r="Q12" s="144">
        <f t="shared" ref="Q12:Q16" si="2">SUM(O12:P12)</f>
        <v>60</v>
      </c>
    </row>
    <row r="13" spans="1:17" s="40" customFormat="1" ht="17.45" customHeight="1" thickBot="1" x14ac:dyDescent="0.25">
      <c r="A13" s="146">
        <v>3</v>
      </c>
      <c r="B13" s="140" t="s">
        <v>93</v>
      </c>
      <c r="C13" s="143">
        <v>449</v>
      </c>
      <c r="D13" s="143">
        <v>-328</v>
      </c>
      <c r="E13" s="144">
        <f>SUM(C13:D13)</f>
        <v>121</v>
      </c>
      <c r="F13" s="143">
        <v>254</v>
      </c>
      <c r="G13" s="143">
        <v>-97</v>
      </c>
      <c r="H13" s="144">
        <f>F13+G13</f>
        <v>157</v>
      </c>
      <c r="I13" s="143">
        <v>33</v>
      </c>
      <c r="J13" s="143">
        <v>7</v>
      </c>
      <c r="K13" s="144">
        <f>I13+J13</f>
        <v>40</v>
      </c>
      <c r="L13" s="143">
        <v>519</v>
      </c>
      <c r="M13" s="143">
        <v>-138</v>
      </c>
      <c r="N13" s="144">
        <f>L13+M13</f>
        <v>381</v>
      </c>
      <c r="O13" s="145">
        <f t="shared" si="0"/>
        <v>1255</v>
      </c>
      <c r="P13" s="143">
        <f t="shared" si="1"/>
        <v>-556</v>
      </c>
      <c r="Q13" s="144">
        <f t="shared" si="2"/>
        <v>699</v>
      </c>
    </row>
    <row r="14" spans="1:17" s="40" customFormat="1" ht="17.45" customHeight="1" thickBot="1" x14ac:dyDescent="0.25">
      <c r="A14" s="146">
        <v>4</v>
      </c>
      <c r="B14" s="140" t="s">
        <v>110</v>
      </c>
      <c r="C14" s="147"/>
      <c r="D14" s="145"/>
      <c r="E14" s="148">
        <f>SUM(C14:D14)</f>
        <v>0</v>
      </c>
      <c r="F14" s="145"/>
      <c r="G14" s="145"/>
      <c r="H14" s="148">
        <f>SUM(F14:G14)</f>
        <v>0</v>
      </c>
      <c r="I14" s="147"/>
      <c r="J14" s="145"/>
      <c r="K14" s="148">
        <f>SUM(I14:J14)</f>
        <v>0</v>
      </c>
      <c r="L14" s="147"/>
      <c r="M14" s="145"/>
      <c r="N14" s="148">
        <f>SUM(L14:M14)</f>
        <v>0</v>
      </c>
      <c r="O14" s="661">
        <f t="shared" ref="O14:O15" si="3">C14+F14+I14+L14</f>
        <v>0</v>
      </c>
      <c r="P14" s="662">
        <f t="shared" ref="P14:P16" si="4">D14+G14+J14+M14</f>
        <v>0</v>
      </c>
      <c r="Q14" s="663">
        <f t="shared" si="2"/>
        <v>0</v>
      </c>
    </row>
    <row r="15" spans="1:17" s="59" customFormat="1" ht="17.45" customHeight="1" x14ac:dyDescent="0.2">
      <c r="A15" s="44" t="s">
        <v>75</v>
      </c>
      <c r="B15" s="34" t="s">
        <v>281</v>
      </c>
      <c r="C15" s="118"/>
      <c r="D15" s="117"/>
      <c r="E15" s="122">
        <f>C15+D15</f>
        <v>0</v>
      </c>
      <c r="F15" s="118"/>
      <c r="G15" s="117"/>
      <c r="H15" s="122">
        <f>F15+G15</f>
        <v>0</v>
      </c>
      <c r="I15" s="118"/>
      <c r="J15" s="117"/>
      <c r="K15" s="122">
        <f>I15+J15</f>
        <v>0</v>
      </c>
      <c r="L15" s="118"/>
      <c r="M15" s="117"/>
      <c r="N15" s="660">
        <f>L15+M15</f>
        <v>0</v>
      </c>
      <c r="O15" s="667">
        <f t="shared" si="3"/>
        <v>0</v>
      </c>
      <c r="P15" s="668">
        <f t="shared" si="4"/>
        <v>0</v>
      </c>
      <c r="Q15" s="29">
        <f t="shared" si="2"/>
        <v>0</v>
      </c>
    </row>
    <row r="16" spans="1:17" s="59" customFormat="1" ht="17.45" customHeight="1" x14ac:dyDescent="0.2">
      <c r="A16" s="41" t="s">
        <v>76</v>
      </c>
      <c r="B16" s="37" t="s">
        <v>282</v>
      </c>
      <c r="C16" s="32"/>
      <c r="D16" s="25"/>
      <c r="E16" s="122">
        <f>C16+D16</f>
        <v>0</v>
      </c>
      <c r="F16" s="32"/>
      <c r="G16" s="25"/>
      <c r="H16" s="122">
        <f>F16+G16</f>
        <v>0</v>
      </c>
      <c r="I16" s="32"/>
      <c r="J16" s="25"/>
      <c r="K16" s="122">
        <f>I16+J16</f>
        <v>0</v>
      </c>
      <c r="L16" s="32"/>
      <c r="M16" s="25"/>
      <c r="N16" s="660">
        <f>L16+M16</f>
        <v>0</v>
      </c>
      <c r="O16" s="669">
        <f>C16+F16+I16+L16</f>
        <v>0</v>
      </c>
      <c r="P16" s="670">
        <f t="shared" si="4"/>
        <v>0</v>
      </c>
      <c r="Q16" s="122">
        <f t="shared" si="2"/>
        <v>0</v>
      </c>
    </row>
    <row r="17" spans="1:17" s="59" customFormat="1" ht="17.45" customHeight="1" x14ac:dyDescent="0.2">
      <c r="A17" s="41" t="s">
        <v>77</v>
      </c>
      <c r="B17" s="37" t="s">
        <v>283</v>
      </c>
      <c r="C17" s="32"/>
      <c r="D17" s="25"/>
      <c r="E17" s="122">
        <f t="shared" ref="E17:E22" si="5">C17+D17</f>
        <v>0</v>
      </c>
      <c r="F17" s="32"/>
      <c r="G17" s="25"/>
      <c r="H17" s="122">
        <f t="shared" ref="H17:H22" si="6">F17+G17</f>
        <v>0</v>
      </c>
      <c r="I17" s="32"/>
      <c r="J17" s="25"/>
      <c r="K17" s="122">
        <f t="shared" ref="K17:K22" si="7">I17+J17</f>
        <v>0</v>
      </c>
      <c r="L17" s="32"/>
      <c r="M17" s="25"/>
      <c r="N17" s="660">
        <f t="shared" ref="N17:N22" si="8">L17+M17</f>
        <v>0</v>
      </c>
      <c r="O17" s="669">
        <f t="shared" ref="O17:O22" si="9">C17+F17+I17+L17</f>
        <v>0</v>
      </c>
      <c r="P17" s="670">
        <f t="shared" ref="P17:P22" si="10">D17+G17+J17+M17</f>
        <v>0</v>
      </c>
      <c r="Q17" s="122">
        <f t="shared" ref="Q17:Q22" si="11">SUM(O17:P17)</f>
        <v>0</v>
      </c>
    </row>
    <row r="18" spans="1:17" s="59" customFormat="1" ht="17.45" customHeight="1" x14ac:dyDescent="0.2">
      <c r="A18" s="41" t="s">
        <v>78</v>
      </c>
      <c r="B18" s="35" t="s">
        <v>284</v>
      </c>
      <c r="C18" s="32">
        <v>3</v>
      </c>
      <c r="D18" s="25"/>
      <c r="E18" s="122">
        <f t="shared" si="5"/>
        <v>3</v>
      </c>
      <c r="F18" s="32"/>
      <c r="G18" s="25"/>
      <c r="H18" s="122">
        <f t="shared" si="6"/>
        <v>0</v>
      </c>
      <c r="I18" s="32"/>
      <c r="J18" s="25"/>
      <c r="K18" s="122">
        <f t="shared" si="7"/>
        <v>0</v>
      </c>
      <c r="L18" s="32"/>
      <c r="M18" s="25"/>
      <c r="N18" s="660">
        <f t="shared" si="8"/>
        <v>0</v>
      </c>
      <c r="O18" s="669">
        <f t="shared" si="9"/>
        <v>3</v>
      </c>
      <c r="P18" s="670">
        <f t="shared" si="10"/>
        <v>0</v>
      </c>
      <c r="Q18" s="122">
        <f t="shared" si="11"/>
        <v>3</v>
      </c>
    </row>
    <row r="19" spans="1:17" s="59" customFormat="1" ht="17.45" customHeight="1" x14ac:dyDescent="0.2">
      <c r="A19" s="36" t="s">
        <v>125</v>
      </c>
      <c r="B19" s="37" t="s">
        <v>285</v>
      </c>
      <c r="C19" s="30"/>
      <c r="D19" s="25"/>
      <c r="E19" s="122">
        <f>C19+D19</f>
        <v>0</v>
      </c>
      <c r="F19" s="30"/>
      <c r="G19" s="25"/>
      <c r="H19" s="122">
        <f>F19+G19</f>
        <v>0</v>
      </c>
      <c r="I19" s="30"/>
      <c r="J19" s="25"/>
      <c r="K19" s="122">
        <f>I19+J19</f>
        <v>0</v>
      </c>
      <c r="L19" s="30"/>
      <c r="M19" s="25"/>
      <c r="N19" s="660">
        <f>L19+M19</f>
        <v>0</v>
      </c>
      <c r="O19" s="669">
        <f t="shared" si="9"/>
        <v>0</v>
      </c>
      <c r="P19" s="670">
        <f t="shared" si="10"/>
        <v>0</v>
      </c>
      <c r="Q19" s="122">
        <f>SUM(O19:P19)</f>
        <v>0</v>
      </c>
    </row>
    <row r="20" spans="1:17" s="59" customFormat="1" ht="17.45" customHeight="1" x14ac:dyDescent="0.2">
      <c r="A20" s="36" t="s">
        <v>244</v>
      </c>
      <c r="B20" s="37" t="s">
        <v>286</v>
      </c>
      <c r="C20" s="30"/>
      <c r="D20" s="25"/>
      <c r="E20" s="122">
        <f t="shared" si="5"/>
        <v>0</v>
      </c>
      <c r="F20" s="30"/>
      <c r="G20" s="25"/>
      <c r="H20" s="122">
        <f t="shared" si="6"/>
        <v>0</v>
      </c>
      <c r="I20" s="30"/>
      <c r="J20" s="25"/>
      <c r="K20" s="122">
        <f t="shared" si="7"/>
        <v>0</v>
      </c>
      <c r="L20" s="30"/>
      <c r="M20" s="25"/>
      <c r="N20" s="660">
        <f t="shared" si="8"/>
        <v>0</v>
      </c>
      <c r="O20" s="669">
        <f t="shared" si="9"/>
        <v>0</v>
      </c>
      <c r="P20" s="670">
        <f t="shared" si="10"/>
        <v>0</v>
      </c>
      <c r="Q20" s="122">
        <f t="shared" si="11"/>
        <v>0</v>
      </c>
    </row>
    <row r="21" spans="1:17" s="59" customFormat="1" ht="17.45" customHeight="1" x14ac:dyDescent="0.2">
      <c r="A21" s="36" t="s">
        <v>245</v>
      </c>
      <c r="B21" s="35" t="s">
        <v>287</v>
      </c>
      <c r="C21" s="30"/>
      <c r="D21" s="25"/>
      <c r="E21" s="122">
        <f t="shared" si="5"/>
        <v>0</v>
      </c>
      <c r="F21" s="30"/>
      <c r="G21" s="25"/>
      <c r="H21" s="122">
        <f t="shared" si="6"/>
        <v>0</v>
      </c>
      <c r="I21" s="30"/>
      <c r="J21" s="25"/>
      <c r="K21" s="122">
        <f t="shared" si="7"/>
        <v>0</v>
      </c>
      <c r="L21" s="30"/>
      <c r="M21" s="25"/>
      <c r="N21" s="660">
        <f t="shared" si="8"/>
        <v>0</v>
      </c>
      <c r="O21" s="669">
        <f t="shared" si="9"/>
        <v>0</v>
      </c>
      <c r="P21" s="670">
        <f t="shared" si="10"/>
        <v>0</v>
      </c>
      <c r="Q21" s="122">
        <f t="shared" si="11"/>
        <v>0</v>
      </c>
    </row>
    <row r="22" spans="1:17" s="59" customFormat="1" ht="15.4" customHeight="1" thickBot="1" x14ac:dyDescent="0.25">
      <c r="A22" s="3" t="s">
        <v>56</v>
      </c>
      <c r="B22" s="155" t="s">
        <v>288</v>
      </c>
      <c r="C22" s="38"/>
      <c r="D22" s="39"/>
      <c r="E22" s="122">
        <f t="shared" si="5"/>
        <v>0</v>
      </c>
      <c r="F22" s="38"/>
      <c r="G22" s="39"/>
      <c r="H22" s="122">
        <f t="shared" si="6"/>
        <v>0</v>
      </c>
      <c r="I22" s="38"/>
      <c r="J22" s="39"/>
      <c r="K22" s="122">
        <f t="shared" si="7"/>
        <v>0</v>
      </c>
      <c r="L22" s="38"/>
      <c r="M22" s="39"/>
      <c r="N22" s="660">
        <f t="shared" si="8"/>
        <v>0</v>
      </c>
      <c r="O22" s="669">
        <f t="shared" si="9"/>
        <v>0</v>
      </c>
      <c r="P22" s="670">
        <f t="shared" si="10"/>
        <v>0</v>
      </c>
      <c r="Q22" s="664">
        <f t="shared" si="11"/>
        <v>0</v>
      </c>
    </row>
    <row r="23" spans="1:17" s="40" customFormat="1" ht="17.45" customHeight="1" thickBot="1" x14ac:dyDescent="0.25">
      <c r="A23" s="146">
        <v>5</v>
      </c>
      <c r="B23" s="140" t="s">
        <v>109</v>
      </c>
      <c r="C23" s="147">
        <f t="shared" ref="C23:Q23" si="12">SUM(C15:C22)</f>
        <v>3</v>
      </c>
      <c r="D23" s="145">
        <f t="shared" si="12"/>
        <v>0</v>
      </c>
      <c r="E23" s="148">
        <f t="shared" si="12"/>
        <v>3</v>
      </c>
      <c r="F23" s="145">
        <f t="shared" si="12"/>
        <v>0</v>
      </c>
      <c r="G23" s="145">
        <f t="shared" si="12"/>
        <v>0</v>
      </c>
      <c r="H23" s="154">
        <f t="shared" si="12"/>
        <v>0</v>
      </c>
      <c r="I23" s="147">
        <f t="shared" si="12"/>
        <v>0</v>
      </c>
      <c r="J23" s="145">
        <f t="shared" si="12"/>
        <v>0</v>
      </c>
      <c r="K23" s="148">
        <f t="shared" si="12"/>
        <v>0</v>
      </c>
      <c r="L23" s="147">
        <f t="shared" si="12"/>
        <v>0</v>
      </c>
      <c r="M23" s="145">
        <f t="shared" si="12"/>
        <v>0</v>
      </c>
      <c r="N23" s="148">
        <f t="shared" si="12"/>
        <v>0</v>
      </c>
      <c r="O23" s="147">
        <f t="shared" si="12"/>
        <v>3</v>
      </c>
      <c r="P23" s="145">
        <f t="shared" si="12"/>
        <v>0</v>
      </c>
      <c r="Q23" s="148">
        <f t="shared" si="12"/>
        <v>3</v>
      </c>
    </row>
    <row r="24" spans="1:17" s="59" customFormat="1" ht="17.45" customHeight="1" thickBot="1" x14ac:dyDescent="0.25">
      <c r="A24" s="142">
        <v>6</v>
      </c>
      <c r="B24" s="140" t="s">
        <v>112</v>
      </c>
      <c r="C24" s="143">
        <v>591</v>
      </c>
      <c r="D24" s="143">
        <v>43</v>
      </c>
      <c r="E24" s="144">
        <f>C24+D24</f>
        <v>634</v>
      </c>
      <c r="F24" s="143"/>
      <c r="G24" s="143"/>
      <c r="H24" s="144">
        <f>F24+G24</f>
        <v>0</v>
      </c>
      <c r="I24" s="143"/>
      <c r="J24" s="143"/>
      <c r="K24" s="144">
        <f>I24+J24</f>
        <v>0</v>
      </c>
      <c r="L24" s="143"/>
      <c r="M24" s="143"/>
      <c r="N24" s="144">
        <f t="shared" ref="N24:N30" si="13">L24+M24</f>
        <v>0</v>
      </c>
      <c r="O24" s="147">
        <f>C24+F24+I24+L24</f>
        <v>591</v>
      </c>
      <c r="P24" s="143">
        <f t="shared" ref="P24:P29" si="14">D24+G24+J24+M24</f>
        <v>43</v>
      </c>
      <c r="Q24" s="144">
        <f>SUM(O24:P24)</f>
        <v>634</v>
      </c>
    </row>
    <row r="25" spans="1:17" s="40" customFormat="1" ht="17.45" customHeight="1" thickBot="1" x14ac:dyDescent="0.25">
      <c r="A25" s="142">
        <v>7</v>
      </c>
      <c r="B25" s="140" t="s">
        <v>336</v>
      </c>
      <c r="C25" s="147"/>
      <c r="D25" s="143"/>
      <c r="E25" s="144">
        <f>C25+D25</f>
        <v>0</v>
      </c>
      <c r="F25" s="147"/>
      <c r="G25" s="143"/>
      <c r="H25" s="144">
        <f>F25+G25</f>
        <v>0</v>
      </c>
      <c r="I25" s="147"/>
      <c r="J25" s="143"/>
      <c r="K25" s="144">
        <f>I25+J25</f>
        <v>0</v>
      </c>
      <c r="L25" s="147"/>
      <c r="M25" s="143"/>
      <c r="N25" s="144">
        <f t="shared" si="13"/>
        <v>0</v>
      </c>
      <c r="O25" s="147">
        <f t="shared" ref="O25:O28" si="15">C25+F25+I25+L25</f>
        <v>0</v>
      </c>
      <c r="P25" s="143">
        <f t="shared" si="14"/>
        <v>0</v>
      </c>
      <c r="Q25" s="144">
        <f>SUM(O25:P25)</f>
        <v>0</v>
      </c>
    </row>
    <row r="26" spans="1:17" s="59" customFormat="1" ht="17.45" customHeight="1" x14ac:dyDescent="0.2">
      <c r="A26" s="44" t="s">
        <v>75</v>
      </c>
      <c r="B26" s="37" t="s">
        <v>289</v>
      </c>
      <c r="C26" s="118"/>
      <c r="D26" s="117"/>
      <c r="E26" s="122">
        <f t="shared" ref="E26:E30" si="16">C26+D26</f>
        <v>0</v>
      </c>
      <c r="F26" s="118"/>
      <c r="G26" s="117"/>
      <c r="H26" s="122">
        <f t="shared" ref="H26:H30" si="17">F26+G26</f>
        <v>0</v>
      </c>
      <c r="I26" s="118"/>
      <c r="J26" s="117"/>
      <c r="K26" s="122">
        <f t="shared" ref="K26:K30" si="18">I26+J26</f>
        <v>0</v>
      </c>
      <c r="L26" s="118"/>
      <c r="M26" s="117"/>
      <c r="N26" s="122">
        <f t="shared" si="13"/>
        <v>0</v>
      </c>
      <c r="O26" s="118">
        <f t="shared" si="15"/>
        <v>0</v>
      </c>
      <c r="P26" s="117">
        <f t="shared" si="14"/>
        <v>0</v>
      </c>
      <c r="Q26" s="122">
        <f>SUM(O26:P26)</f>
        <v>0</v>
      </c>
    </row>
    <row r="27" spans="1:17" s="59" customFormat="1" ht="17.45" customHeight="1" x14ac:dyDescent="0.2">
      <c r="A27" s="44" t="s">
        <v>76</v>
      </c>
      <c r="B27" s="37" t="s">
        <v>290</v>
      </c>
      <c r="C27" s="118"/>
      <c r="D27" s="117"/>
      <c r="E27" s="122">
        <f t="shared" si="16"/>
        <v>0</v>
      </c>
      <c r="F27" s="118"/>
      <c r="G27" s="25"/>
      <c r="H27" s="706">
        <f t="shared" si="17"/>
        <v>0</v>
      </c>
      <c r="I27" s="118"/>
      <c r="J27" s="117"/>
      <c r="K27" s="122">
        <f t="shared" si="18"/>
        <v>0</v>
      </c>
      <c r="L27" s="118"/>
      <c r="M27" s="117"/>
      <c r="N27" s="122">
        <f t="shared" si="13"/>
        <v>0</v>
      </c>
      <c r="O27" s="118">
        <f t="shared" si="15"/>
        <v>0</v>
      </c>
      <c r="P27" s="117">
        <f t="shared" si="14"/>
        <v>0</v>
      </c>
      <c r="Q27" s="122">
        <f t="shared" ref="Q27:Q32" si="19">SUM(O27:P27)</f>
        <v>0</v>
      </c>
    </row>
    <row r="28" spans="1:17" s="59" customFormat="1" ht="17.45" customHeight="1" x14ac:dyDescent="0.2">
      <c r="A28" s="44" t="s">
        <v>77</v>
      </c>
      <c r="B28" s="35" t="s">
        <v>291</v>
      </c>
      <c r="C28" s="118"/>
      <c r="D28" s="117"/>
      <c r="E28" s="122">
        <f t="shared" si="16"/>
        <v>0</v>
      </c>
      <c r="F28" s="118"/>
      <c r="G28" s="117"/>
      <c r="H28" s="706">
        <f t="shared" si="17"/>
        <v>0</v>
      </c>
      <c r="I28" s="118"/>
      <c r="J28" s="25"/>
      <c r="K28" s="706">
        <f t="shared" si="18"/>
        <v>0</v>
      </c>
      <c r="L28" s="118"/>
      <c r="M28" s="25"/>
      <c r="N28" s="706">
        <f t="shared" si="13"/>
        <v>0</v>
      </c>
      <c r="O28" s="32">
        <f t="shared" si="15"/>
        <v>0</v>
      </c>
      <c r="P28" s="25">
        <f t="shared" si="14"/>
        <v>0</v>
      </c>
      <c r="Q28" s="122">
        <f t="shared" si="19"/>
        <v>0</v>
      </c>
    </row>
    <row r="29" spans="1:17" s="59" customFormat="1" ht="17.45" customHeight="1" x14ac:dyDescent="0.2">
      <c r="A29" s="44" t="s">
        <v>78</v>
      </c>
      <c r="B29" s="37" t="s">
        <v>292</v>
      </c>
      <c r="C29" s="118"/>
      <c r="D29" s="117"/>
      <c r="E29" s="122">
        <f t="shared" si="16"/>
        <v>0</v>
      </c>
      <c r="F29" s="118"/>
      <c r="G29" s="117"/>
      <c r="H29" s="706">
        <f t="shared" si="17"/>
        <v>0</v>
      </c>
      <c r="I29" s="118"/>
      <c r="J29" s="117"/>
      <c r="K29" s="706">
        <f t="shared" si="18"/>
        <v>0</v>
      </c>
      <c r="L29" s="118"/>
      <c r="M29" s="117"/>
      <c r="N29" s="706">
        <f t="shared" si="13"/>
        <v>0</v>
      </c>
      <c r="O29" s="118">
        <f>C29+F29+I29+L29</f>
        <v>0</v>
      </c>
      <c r="P29" s="117">
        <f t="shared" si="14"/>
        <v>0</v>
      </c>
      <c r="Q29" s="122">
        <f t="shared" si="19"/>
        <v>0</v>
      </c>
    </row>
    <row r="30" spans="1:17" s="59" customFormat="1" ht="17.45" customHeight="1" thickBot="1" x14ac:dyDescent="0.25">
      <c r="A30" s="156" t="s">
        <v>125</v>
      </c>
      <c r="B30" s="35" t="s">
        <v>293</v>
      </c>
      <c r="C30" s="150"/>
      <c r="D30" s="149"/>
      <c r="E30" s="121">
        <f t="shared" si="16"/>
        <v>0</v>
      </c>
      <c r="F30" s="150"/>
      <c r="G30" s="149"/>
      <c r="H30" s="707">
        <f t="shared" si="17"/>
        <v>0</v>
      </c>
      <c r="I30" s="150"/>
      <c r="J30" s="149"/>
      <c r="K30" s="707">
        <f t="shared" si="18"/>
        <v>0</v>
      </c>
      <c r="L30" s="150"/>
      <c r="M30" s="149"/>
      <c r="N30" s="707">
        <f t="shared" si="13"/>
        <v>0</v>
      </c>
      <c r="O30" s="665">
        <f>C30+F30+I30+L30</f>
        <v>0</v>
      </c>
      <c r="P30" s="666">
        <f t="shared" ref="P30" si="20">D30+G30+J30+M30</f>
        <v>0</v>
      </c>
      <c r="Q30" s="121">
        <f t="shared" si="19"/>
        <v>0</v>
      </c>
    </row>
    <row r="31" spans="1:17" s="40" customFormat="1" ht="17.45" customHeight="1" thickBot="1" x14ac:dyDescent="0.25">
      <c r="A31" s="142">
        <v>8</v>
      </c>
      <c r="B31" s="140" t="s">
        <v>111</v>
      </c>
      <c r="C31" s="698">
        <f t="shared" ref="C31:Q31" si="21">SUM(C26:C30)</f>
        <v>0</v>
      </c>
      <c r="D31" s="143">
        <f t="shared" si="21"/>
        <v>0</v>
      </c>
      <c r="E31" s="145">
        <f t="shared" si="21"/>
        <v>0</v>
      </c>
      <c r="F31" s="147">
        <f t="shared" si="21"/>
        <v>0</v>
      </c>
      <c r="G31" s="143">
        <f t="shared" si="21"/>
        <v>0</v>
      </c>
      <c r="H31" s="145">
        <f t="shared" si="21"/>
        <v>0</v>
      </c>
      <c r="I31" s="147">
        <f t="shared" si="21"/>
        <v>0</v>
      </c>
      <c r="J31" s="143">
        <f t="shared" si="21"/>
        <v>0</v>
      </c>
      <c r="K31" s="145">
        <f t="shared" si="21"/>
        <v>0</v>
      </c>
      <c r="L31" s="147">
        <f t="shared" si="21"/>
        <v>0</v>
      </c>
      <c r="M31" s="143">
        <f t="shared" si="21"/>
        <v>0</v>
      </c>
      <c r="N31" s="145">
        <f t="shared" si="21"/>
        <v>0</v>
      </c>
      <c r="O31" s="147">
        <f t="shared" si="21"/>
        <v>0</v>
      </c>
      <c r="P31" s="143">
        <f t="shared" si="21"/>
        <v>0</v>
      </c>
      <c r="Q31" s="148">
        <f t="shared" si="21"/>
        <v>0</v>
      </c>
    </row>
    <row r="32" spans="1:17" s="59" customFormat="1" ht="17.45" customHeight="1" thickBot="1" x14ac:dyDescent="0.25">
      <c r="A32" s="142">
        <v>9</v>
      </c>
      <c r="B32" s="140" t="s">
        <v>117</v>
      </c>
      <c r="C32" s="147"/>
      <c r="D32" s="143"/>
      <c r="E32" s="144">
        <f>C32+D32</f>
        <v>0</v>
      </c>
      <c r="F32" s="147"/>
      <c r="G32" s="143"/>
      <c r="H32" s="708">
        <f>F32+G32</f>
        <v>0</v>
      </c>
      <c r="I32" s="147"/>
      <c r="J32" s="143"/>
      <c r="K32" s="708">
        <f>I32+J32</f>
        <v>0</v>
      </c>
      <c r="L32" s="147"/>
      <c r="M32" s="143"/>
      <c r="N32" s="708">
        <f>L32+M32</f>
        <v>0</v>
      </c>
      <c r="O32" s="147">
        <f t="shared" ref="O32" si="22">C32+F32+I32+L32</f>
        <v>0</v>
      </c>
      <c r="P32" s="143">
        <f t="shared" ref="P32" si="23">D32+G32+J32+M32</f>
        <v>0</v>
      </c>
      <c r="Q32" s="144">
        <f t="shared" si="19"/>
        <v>0</v>
      </c>
    </row>
    <row r="33" spans="1:18" s="40" customFormat="1" ht="17.45" customHeight="1" thickBot="1" x14ac:dyDescent="0.25">
      <c r="A33" s="182">
        <v>10</v>
      </c>
      <c r="B33" s="183"/>
      <c r="C33" s="45"/>
      <c r="D33" s="184"/>
      <c r="E33" s="185">
        <f>SUM(C33:D33)</f>
        <v>0</v>
      </c>
      <c r="F33" s="45"/>
      <c r="G33" s="184"/>
      <c r="H33" s="709">
        <f>SUM(F33:G33)</f>
        <v>0</v>
      </c>
      <c r="I33" s="45"/>
      <c r="J33" s="184"/>
      <c r="K33" s="709">
        <f>SUM(I33:J33)</f>
        <v>0</v>
      </c>
      <c r="L33" s="45"/>
      <c r="M33" s="184"/>
      <c r="N33" s="709">
        <f>SUM(L33:M33)</f>
        <v>0</v>
      </c>
      <c r="O33" s="45"/>
      <c r="P33" s="184"/>
      <c r="Q33" s="185">
        <f>SUM(O33:P33)</f>
        <v>0</v>
      </c>
    </row>
    <row r="34" spans="1:18" s="47" customFormat="1" ht="17.45" customHeight="1" thickTop="1" thickBot="1" x14ac:dyDescent="0.25">
      <c r="A34" s="162" t="s">
        <v>85</v>
      </c>
      <c r="B34" s="181" t="s">
        <v>118</v>
      </c>
      <c r="C34" s="180">
        <f t="shared" ref="C34:Q34" si="24">C11+C12+C13+C23+C14+C31+C25+C24+C32+C33</f>
        <v>1043</v>
      </c>
      <c r="D34" s="471">
        <f t="shared" si="24"/>
        <v>0</v>
      </c>
      <c r="E34" s="702">
        <f t="shared" si="24"/>
        <v>1043</v>
      </c>
      <c r="F34" s="180">
        <f t="shared" si="24"/>
        <v>254</v>
      </c>
      <c r="G34" s="471">
        <f t="shared" si="24"/>
        <v>0</v>
      </c>
      <c r="H34" s="702">
        <f t="shared" si="24"/>
        <v>254</v>
      </c>
      <c r="I34" s="180">
        <f t="shared" si="24"/>
        <v>33</v>
      </c>
      <c r="J34" s="471">
        <f t="shared" si="24"/>
        <v>7</v>
      </c>
      <c r="K34" s="702">
        <f t="shared" si="24"/>
        <v>40</v>
      </c>
      <c r="L34" s="180">
        <f t="shared" si="24"/>
        <v>600</v>
      </c>
      <c r="M34" s="471">
        <f t="shared" si="24"/>
        <v>0</v>
      </c>
      <c r="N34" s="702">
        <f t="shared" si="24"/>
        <v>600</v>
      </c>
      <c r="O34" s="180">
        <f t="shared" si="24"/>
        <v>1930</v>
      </c>
      <c r="P34" s="471">
        <f t="shared" si="24"/>
        <v>7</v>
      </c>
      <c r="Q34" s="163">
        <f t="shared" si="24"/>
        <v>1937</v>
      </c>
      <c r="R34" s="46"/>
    </row>
    <row r="35" spans="1:18" s="14" customFormat="1" ht="17.45" customHeight="1" thickTop="1" thickBot="1" x14ac:dyDescent="0.25">
      <c r="A35" s="33"/>
      <c r="B35" s="166" t="s">
        <v>106</v>
      </c>
      <c r="C35" s="167"/>
      <c r="D35" s="138"/>
      <c r="E35" s="168"/>
      <c r="F35" s="167"/>
      <c r="G35" s="138"/>
      <c r="H35" s="710"/>
      <c r="I35" s="167"/>
      <c r="J35" s="138"/>
      <c r="K35" s="710"/>
      <c r="L35" s="167"/>
      <c r="M35" s="138"/>
      <c r="N35" s="710"/>
      <c r="O35" s="167"/>
      <c r="P35" s="138"/>
      <c r="Q35" s="168"/>
    </row>
    <row r="36" spans="1:18" s="14" customFormat="1" ht="17.45" customHeight="1" x14ac:dyDescent="0.2">
      <c r="A36" s="465" t="s">
        <v>75</v>
      </c>
      <c r="B36" s="466" t="s">
        <v>294</v>
      </c>
      <c r="C36" s="467"/>
      <c r="D36" s="467"/>
      <c r="E36" s="468">
        <f>SUM(C36:D36)</f>
        <v>0</v>
      </c>
      <c r="F36" s="467"/>
      <c r="G36" s="467"/>
      <c r="H36" s="711">
        <f>SUM(F36:G36)</f>
        <v>0</v>
      </c>
      <c r="I36" s="467"/>
      <c r="J36" s="467"/>
      <c r="K36" s="711">
        <f>SUM(I36:J36)</f>
        <v>0</v>
      </c>
      <c r="L36" s="467"/>
      <c r="M36" s="467"/>
      <c r="N36" s="711">
        <f>SUM(L36:M36)</f>
        <v>0</v>
      </c>
      <c r="O36" s="469">
        <f>C36+F36+I36+L36</f>
        <v>0</v>
      </c>
      <c r="P36" s="467">
        <f t="shared" ref="P36:P38" si="25">D36+G36+J36+M36</f>
        <v>0</v>
      </c>
      <c r="Q36" s="468">
        <f t="shared" ref="Q36:Q44" si="26">SUM(O36:P36)</f>
        <v>0</v>
      </c>
    </row>
    <row r="37" spans="1:18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27">C37+D37</f>
        <v>0</v>
      </c>
      <c r="F37" s="25"/>
      <c r="G37" s="25"/>
      <c r="H37" s="712">
        <f t="shared" ref="H37:H44" si="28">F37+G37</f>
        <v>0</v>
      </c>
      <c r="I37" s="25"/>
      <c r="J37" s="25"/>
      <c r="K37" s="712">
        <f t="shared" ref="K37:K44" si="29">I37+J37</f>
        <v>0</v>
      </c>
      <c r="L37" s="25"/>
      <c r="M37" s="25"/>
      <c r="N37" s="712">
        <f t="shared" ref="N37:N44" si="30">L37+M37</f>
        <v>0</v>
      </c>
      <c r="O37" s="32">
        <f t="shared" ref="O37:O38" si="31">C37+F37+I37+L37</f>
        <v>0</v>
      </c>
      <c r="P37" s="25">
        <f t="shared" si="25"/>
        <v>0</v>
      </c>
      <c r="Q37" s="27">
        <f t="shared" si="26"/>
        <v>0</v>
      </c>
    </row>
    <row r="38" spans="1:18" s="14" customFormat="1" ht="17.45" customHeight="1" x14ac:dyDescent="0.2">
      <c r="A38" s="156" t="s">
        <v>77</v>
      </c>
      <c r="B38" s="31" t="s">
        <v>295</v>
      </c>
      <c r="C38" s="149"/>
      <c r="D38" s="149"/>
      <c r="E38" s="121">
        <f t="shared" si="27"/>
        <v>0</v>
      </c>
      <c r="F38" s="149"/>
      <c r="G38" s="117"/>
      <c r="H38" s="707">
        <f t="shared" si="28"/>
        <v>0</v>
      </c>
      <c r="I38" s="149"/>
      <c r="J38" s="149"/>
      <c r="K38" s="121">
        <f t="shared" si="29"/>
        <v>0</v>
      </c>
      <c r="L38" s="149"/>
      <c r="M38" s="149"/>
      <c r="N38" s="121">
        <f t="shared" si="30"/>
        <v>0</v>
      </c>
      <c r="O38" s="150">
        <f t="shared" si="31"/>
        <v>0</v>
      </c>
      <c r="P38" s="149">
        <f t="shared" si="25"/>
        <v>0</v>
      </c>
      <c r="Q38" s="121">
        <f t="shared" si="26"/>
        <v>0</v>
      </c>
    </row>
    <row r="39" spans="1:18" s="14" customFormat="1" ht="17.45" customHeight="1" thickBot="1" x14ac:dyDescent="0.25">
      <c r="A39" s="42" t="s">
        <v>78</v>
      </c>
      <c r="B39" s="43" t="s">
        <v>299</v>
      </c>
      <c r="C39" s="39">
        <v>1040</v>
      </c>
      <c r="D39" s="39"/>
      <c r="E39" s="48">
        <f t="shared" si="27"/>
        <v>1040</v>
      </c>
      <c r="F39" s="39">
        <v>254</v>
      </c>
      <c r="G39" s="39"/>
      <c r="H39" s="48">
        <f t="shared" si="28"/>
        <v>254</v>
      </c>
      <c r="I39" s="39"/>
      <c r="J39" s="39"/>
      <c r="K39" s="48">
        <f t="shared" si="29"/>
        <v>0</v>
      </c>
      <c r="L39" s="39">
        <v>600</v>
      </c>
      <c r="M39" s="39"/>
      <c r="N39" s="48">
        <f t="shared" si="30"/>
        <v>600</v>
      </c>
      <c r="O39" s="120">
        <f>C39+F39+I39+L39</f>
        <v>1894</v>
      </c>
      <c r="P39" s="39">
        <f>D39+G39+J39+M39</f>
        <v>0</v>
      </c>
      <c r="Q39" s="48">
        <f t="shared" si="26"/>
        <v>1894</v>
      </c>
    </row>
    <row r="40" spans="1:18" s="40" customFormat="1" ht="17.45" customHeight="1" thickBot="1" x14ac:dyDescent="0.25">
      <c r="A40" s="142">
        <v>1</v>
      </c>
      <c r="B40" s="140" t="s">
        <v>115</v>
      </c>
      <c r="C40" s="147">
        <f t="shared" ref="C40:Q40" si="32">SUM(C36:C39)</f>
        <v>1040</v>
      </c>
      <c r="D40" s="143">
        <f t="shared" si="32"/>
        <v>0</v>
      </c>
      <c r="E40" s="177">
        <f t="shared" si="32"/>
        <v>1040</v>
      </c>
      <c r="F40" s="147">
        <f t="shared" si="32"/>
        <v>254</v>
      </c>
      <c r="G40" s="143">
        <f t="shared" si="32"/>
        <v>0</v>
      </c>
      <c r="H40" s="177">
        <f t="shared" si="32"/>
        <v>254</v>
      </c>
      <c r="I40" s="147">
        <f t="shared" si="32"/>
        <v>0</v>
      </c>
      <c r="J40" s="143">
        <f t="shared" si="32"/>
        <v>0</v>
      </c>
      <c r="K40" s="177">
        <f t="shared" si="32"/>
        <v>0</v>
      </c>
      <c r="L40" s="147">
        <f t="shared" si="32"/>
        <v>600</v>
      </c>
      <c r="M40" s="143">
        <f t="shared" si="32"/>
        <v>0</v>
      </c>
      <c r="N40" s="177">
        <f t="shared" si="32"/>
        <v>600</v>
      </c>
      <c r="O40" s="147">
        <f t="shared" si="32"/>
        <v>1894</v>
      </c>
      <c r="P40" s="143">
        <f t="shared" si="32"/>
        <v>0</v>
      </c>
      <c r="Q40" s="177">
        <f t="shared" si="32"/>
        <v>1894</v>
      </c>
    </row>
    <row r="41" spans="1:18" s="59" customFormat="1" ht="17.45" customHeight="1" x14ac:dyDescent="0.2">
      <c r="A41" s="44" t="s">
        <v>75</v>
      </c>
      <c r="B41" s="34" t="s">
        <v>315</v>
      </c>
      <c r="C41" s="117"/>
      <c r="D41" s="117"/>
      <c r="E41" s="121">
        <f t="shared" si="27"/>
        <v>0</v>
      </c>
      <c r="F41" s="117"/>
      <c r="G41" s="117"/>
      <c r="H41" s="121">
        <f t="shared" si="28"/>
        <v>0</v>
      </c>
      <c r="I41" s="117"/>
      <c r="J41" s="117"/>
      <c r="K41" s="121">
        <f t="shared" si="29"/>
        <v>0</v>
      </c>
      <c r="L41" s="117"/>
      <c r="M41" s="117"/>
      <c r="N41" s="121">
        <f t="shared" si="30"/>
        <v>0</v>
      </c>
      <c r="O41" s="118">
        <f>C41+F41+I41+L41</f>
        <v>0</v>
      </c>
      <c r="P41" s="117">
        <f t="shared" ref="P41:P43" si="33">D41+G41+J41+M41</f>
        <v>0</v>
      </c>
      <c r="Q41" s="122">
        <f t="shared" si="26"/>
        <v>0</v>
      </c>
    </row>
    <row r="42" spans="1:18" s="59" customFormat="1" ht="17.45" customHeight="1" x14ac:dyDescent="0.2">
      <c r="A42" s="41" t="s">
        <v>76</v>
      </c>
      <c r="B42" s="37" t="s">
        <v>296</v>
      </c>
      <c r="C42" s="25"/>
      <c r="D42" s="25"/>
      <c r="E42" s="48">
        <f t="shared" si="27"/>
        <v>0</v>
      </c>
      <c r="F42" s="25"/>
      <c r="G42" s="25"/>
      <c r="H42" s="48">
        <f t="shared" si="28"/>
        <v>0</v>
      </c>
      <c r="I42" s="25"/>
      <c r="J42" s="25"/>
      <c r="K42" s="48">
        <f t="shared" si="29"/>
        <v>0</v>
      </c>
      <c r="L42" s="25"/>
      <c r="M42" s="25"/>
      <c r="N42" s="48">
        <f t="shared" si="30"/>
        <v>0</v>
      </c>
      <c r="O42" s="32">
        <f>C42+F42+I42+L42</f>
        <v>0</v>
      </c>
      <c r="P42" s="25">
        <f t="shared" si="33"/>
        <v>0</v>
      </c>
      <c r="Q42" s="27">
        <f t="shared" si="26"/>
        <v>0</v>
      </c>
    </row>
    <row r="43" spans="1:18" s="59" customFormat="1" ht="17.45" customHeight="1" x14ac:dyDescent="0.2">
      <c r="A43" s="41" t="s">
        <v>77</v>
      </c>
      <c r="B43" s="37" t="s">
        <v>297</v>
      </c>
      <c r="C43" s="25"/>
      <c r="D43" s="25"/>
      <c r="E43" s="48">
        <f t="shared" si="27"/>
        <v>0</v>
      </c>
      <c r="F43" s="25"/>
      <c r="G43" s="25"/>
      <c r="H43" s="48">
        <f t="shared" si="28"/>
        <v>0</v>
      </c>
      <c r="I43" s="25"/>
      <c r="J43" s="25"/>
      <c r="K43" s="48">
        <f t="shared" si="29"/>
        <v>0</v>
      </c>
      <c r="L43" s="25"/>
      <c r="M43" s="25"/>
      <c r="N43" s="48">
        <f t="shared" si="30"/>
        <v>0</v>
      </c>
      <c r="O43" s="32">
        <f t="shared" ref="O43" si="34">C43+F43+I43+L43</f>
        <v>0</v>
      </c>
      <c r="P43" s="25">
        <f t="shared" si="33"/>
        <v>0</v>
      </c>
      <c r="Q43" s="27">
        <f t="shared" si="26"/>
        <v>0</v>
      </c>
    </row>
    <row r="44" spans="1:18" s="59" customFormat="1" ht="17.45" customHeight="1" thickBot="1" x14ac:dyDescent="0.25">
      <c r="A44" s="42" t="s">
        <v>78</v>
      </c>
      <c r="B44" s="43" t="s">
        <v>113</v>
      </c>
      <c r="C44" s="39"/>
      <c r="D44" s="39"/>
      <c r="E44" s="48">
        <f t="shared" si="27"/>
        <v>0</v>
      </c>
      <c r="F44" s="39"/>
      <c r="G44" s="39"/>
      <c r="H44" s="48">
        <f t="shared" si="28"/>
        <v>0</v>
      </c>
      <c r="I44" s="39"/>
      <c r="J44" s="39"/>
      <c r="K44" s="48">
        <f t="shared" si="29"/>
        <v>0</v>
      </c>
      <c r="L44" s="39"/>
      <c r="M44" s="39"/>
      <c r="N44" s="48">
        <f t="shared" si="30"/>
        <v>0</v>
      </c>
      <c r="O44" s="120">
        <f>C44+F44+I44+L44</f>
        <v>0</v>
      </c>
      <c r="P44" s="39">
        <f>D44+G44+J44+M44</f>
        <v>0</v>
      </c>
      <c r="Q44" s="48">
        <f t="shared" si="26"/>
        <v>0</v>
      </c>
    </row>
    <row r="45" spans="1:18" s="40" customFormat="1" ht="17.45" customHeight="1" thickBot="1" x14ac:dyDescent="0.25">
      <c r="A45" s="142">
        <v>2</v>
      </c>
      <c r="B45" s="140" t="s">
        <v>114</v>
      </c>
      <c r="C45" s="147">
        <f>SUM(C41:C44)</f>
        <v>0</v>
      </c>
      <c r="D45" s="145">
        <f t="shared" ref="D45:Q45" si="35">SUM(D41:D44)</f>
        <v>0</v>
      </c>
      <c r="E45" s="145">
        <f t="shared" si="35"/>
        <v>0</v>
      </c>
      <c r="F45" s="147">
        <f t="shared" si="35"/>
        <v>0</v>
      </c>
      <c r="G45" s="145">
        <f t="shared" si="35"/>
        <v>0</v>
      </c>
      <c r="H45" s="145">
        <f t="shared" si="35"/>
        <v>0</v>
      </c>
      <c r="I45" s="147">
        <f t="shared" si="35"/>
        <v>0</v>
      </c>
      <c r="J45" s="145">
        <f t="shared" si="35"/>
        <v>0</v>
      </c>
      <c r="K45" s="145">
        <f t="shared" si="35"/>
        <v>0</v>
      </c>
      <c r="L45" s="147">
        <f t="shared" si="35"/>
        <v>0</v>
      </c>
      <c r="M45" s="145">
        <f t="shared" si="35"/>
        <v>0</v>
      </c>
      <c r="N45" s="154">
        <f t="shared" si="35"/>
        <v>0</v>
      </c>
      <c r="O45" s="703">
        <f t="shared" ref="O45:O54" si="36">C45+F45+I45+L45</f>
        <v>0</v>
      </c>
      <c r="P45" s="704">
        <f t="shared" ref="P45:P54" si="37">D45+G45+J45+M45</f>
        <v>0</v>
      </c>
      <c r="Q45" s="148">
        <f t="shared" si="35"/>
        <v>0</v>
      </c>
    </row>
    <row r="46" spans="1:18" s="40" customFormat="1" ht="17.45" customHeight="1" thickBot="1" x14ac:dyDescent="0.25">
      <c r="A46" s="142">
        <v>3</v>
      </c>
      <c r="B46" s="140" t="s">
        <v>170</v>
      </c>
      <c r="C46" s="147"/>
      <c r="D46" s="143"/>
      <c r="E46" s="145">
        <f>SUM(C46:D46)</f>
        <v>0</v>
      </c>
      <c r="F46" s="147"/>
      <c r="G46" s="143"/>
      <c r="H46" s="145">
        <f>SUM(F46:G46)</f>
        <v>0</v>
      </c>
      <c r="I46" s="147">
        <v>33</v>
      </c>
      <c r="J46" s="143">
        <v>7</v>
      </c>
      <c r="K46" s="145">
        <f>SUM(I46:J46)</f>
        <v>40</v>
      </c>
      <c r="L46" s="147"/>
      <c r="M46" s="143"/>
      <c r="N46" s="154">
        <f>SUM(L46:M46)</f>
        <v>0</v>
      </c>
      <c r="O46" s="703">
        <f t="shared" si="36"/>
        <v>33</v>
      </c>
      <c r="P46" s="704">
        <f t="shared" si="37"/>
        <v>7</v>
      </c>
      <c r="Q46" s="148">
        <f>SUM(O46:P46)</f>
        <v>40</v>
      </c>
    </row>
    <row r="47" spans="1:18" s="59" customFormat="1" ht="17.45" customHeight="1" thickBot="1" x14ac:dyDescent="0.25">
      <c r="A47" s="142">
        <v>4</v>
      </c>
      <c r="B47" s="140" t="s">
        <v>191</v>
      </c>
      <c r="C47" s="147"/>
      <c r="D47" s="143"/>
      <c r="E47" s="145">
        <f>SUM(C47:D47)</f>
        <v>0</v>
      </c>
      <c r="F47" s="147"/>
      <c r="G47" s="143"/>
      <c r="H47" s="145">
        <f>SUM(F47:G47)</f>
        <v>0</v>
      </c>
      <c r="I47" s="147"/>
      <c r="J47" s="143"/>
      <c r="K47" s="145">
        <f>SUM(I47:J47)</f>
        <v>0</v>
      </c>
      <c r="L47" s="147"/>
      <c r="M47" s="143"/>
      <c r="N47" s="154">
        <f>SUM(L47:M47)</f>
        <v>0</v>
      </c>
      <c r="O47" s="147">
        <f t="shared" si="36"/>
        <v>0</v>
      </c>
      <c r="P47" s="143">
        <f t="shared" si="37"/>
        <v>0</v>
      </c>
      <c r="Q47" s="148">
        <f>SUM(O47:P47)</f>
        <v>0</v>
      </c>
    </row>
    <row r="48" spans="1:18" s="14" customFormat="1" ht="17.45" customHeight="1" x14ac:dyDescent="0.2">
      <c r="A48" s="44" t="s">
        <v>75</v>
      </c>
      <c r="B48" s="31" t="s">
        <v>197</v>
      </c>
      <c r="C48" s="118"/>
      <c r="D48" s="117"/>
      <c r="E48" s="121">
        <f>C48+D48</f>
        <v>0</v>
      </c>
      <c r="F48" s="118"/>
      <c r="G48" s="117"/>
      <c r="H48" s="121">
        <f>F48+G48</f>
        <v>0</v>
      </c>
      <c r="I48" s="118"/>
      <c r="J48" s="117"/>
      <c r="K48" s="121">
        <f>I48+J48</f>
        <v>0</v>
      </c>
      <c r="L48" s="118"/>
      <c r="M48" s="117"/>
      <c r="N48" s="121">
        <f>L48+M48</f>
        <v>0</v>
      </c>
      <c r="O48" s="120">
        <f t="shared" si="36"/>
        <v>0</v>
      </c>
      <c r="P48" s="39">
        <f t="shared" si="37"/>
        <v>0</v>
      </c>
      <c r="Q48" s="122">
        <f>SUM(O48:P48)</f>
        <v>0</v>
      </c>
    </row>
    <row r="49" spans="1:18" s="59" customFormat="1" ht="17.45" customHeight="1" x14ac:dyDescent="0.2">
      <c r="A49" s="42" t="s">
        <v>76</v>
      </c>
      <c r="B49" s="155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120">
        <f t="shared" si="36"/>
        <v>0</v>
      </c>
      <c r="P49" s="39">
        <f t="shared" si="37"/>
        <v>0</v>
      </c>
      <c r="Q49" s="27">
        <f>SUM(O49:P49)</f>
        <v>0</v>
      </c>
    </row>
    <row r="50" spans="1:18" s="59" customFormat="1" ht="17.45" customHeight="1" thickBot="1" x14ac:dyDescent="0.25">
      <c r="A50" s="42" t="s">
        <v>77</v>
      </c>
      <c r="B50" s="155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120">
        <f t="shared" si="36"/>
        <v>0</v>
      </c>
      <c r="P50" s="39">
        <f t="shared" si="37"/>
        <v>0</v>
      </c>
      <c r="Q50" s="27">
        <f>SUM(O50:P50)</f>
        <v>0</v>
      </c>
    </row>
    <row r="51" spans="1:18" s="40" customFormat="1" ht="17.45" customHeight="1" thickBot="1" x14ac:dyDescent="0.25">
      <c r="A51" s="142">
        <v>5</v>
      </c>
      <c r="B51" s="140" t="s">
        <v>116</v>
      </c>
      <c r="C51" s="698">
        <f>SUM(C48:C50)</f>
        <v>0</v>
      </c>
      <c r="D51" s="143">
        <f>SUM(D48:D50)</f>
        <v>0</v>
      </c>
      <c r="E51" s="145">
        <f t="shared" ref="E51:Q51" si="38">SUM(E48:E50)</f>
        <v>0</v>
      </c>
      <c r="F51" s="698">
        <f t="shared" si="38"/>
        <v>0</v>
      </c>
      <c r="G51" s="143">
        <f t="shared" si="38"/>
        <v>0</v>
      </c>
      <c r="H51" s="145">
        <f t="shared" si="38"/>
        <v>0</v>
      </c>
      <c r="I51" s="698">
        <f t="shared" si="38"/>
        <v>0</v>
      </c>
      <c r="J51" s="143">
        <f t="shared" si="38"/>
        <v>0</v>
      </c>
      <c r="K51" s="145">
        <f t="shared" si="38"/>
        <v>0</v>
      </c>
      <c r="L51" s="698">
        <f t="shared" si="38"/>
        <v>0</v>
      </c>
      <c r="M51" s="143">
        <f t="shared" si="38"/>
        <v>0</v>
      </c>
      <c r="N51" s="145">
        <f t="shared" si="38"/>
        <v>0</v>
      </c>
      <c r="O51" s="698">
        <f t="shared" si="36"/>
        <v>0</v>
      </c>
      <c r="P51" s="143">
        <f t="shared" si="37"/>
        <v>0</v>
      </c>
      <c r="Q51" s="148">
        <f t="shared" si="38"/>
        <v>0</v>
      </c>
    </row>
    <row r="52" spans="1:18" s="40" customFormat="1" ht="17.45" customHeight="1" thickBot="1" x14ac:dyDescent="0.25">
      <c r="A52" s="462">
        <v>6</v>
      </c>
      <c r="B52" s="463" t="s">
        <v>201</v>
      </c>
      <c r="C52" s="464"/>
      <c r="D52" s="160"/>
      <c r="E52" s="161">
        <f>C52+D52</f>
        <v>0</v>
      </c>
      <c r="F52" s="464"/>
      <c r="G52" s="160"/>
      <c r="H52" s="161">
        <f>F52+G52</f>
        <v>0</v>
      </c>
      <c r="I52" s="464"/>
      <c r="J52" s="160"/>
      <c r="K52" s="161">
        <f>I52+J52</f>
        <v>0</v>
      </c>
      <c r="L52" s="464"/>
      <c r="M52" s="160"/>
      <c r="N52" s="161">
        <f>L52+M52</f>
        <v>0</v>
      </c>
      <c r="O52" s="464">
        <f t="shared" si="36"/>
        <v>0</v>
      </c>
      <c r="P52" s="160">
        <f t="shared" si="37"/>
        <v>0</v>
      </c>
      <c r="Q52" s="148">
        <f>SUM(O52:P52)</f>
        <v>0</v>
      </c>
    </row>
    <row r="53" spans="1:18" s="59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>
        <f t="shared" si="36"/>
        <v>0</v>
      </c>
      <c r="P53" s="26">
        <f t="shared" si="37"/>
        <v>0</v>
      </c>
      <c r="Q53" s="29">
        <f>SUM(O53:P53)</f>
        <v>0</v>
      </c>
    </row>
    <row r="54" spans="1:18" s="59" customFormat="1" ht="17.45" customHeight="1" thickBot="1" x14ac:dyDescent="0.25">
      <c r="A54" s="156" t="s">
        <v>76</v>
      </c>
      <c r="B54" s="31" t="s">
        <v>301</v>
      </c>
      <c r="C54" s="150"/>
      <c r="D54" s="149"/>
      <c r="E54" s="121">
        <f>C54+D54</f>
        <v>0</v>
      </c>
      <c r="F54" s="150"/>
      <c r="G54" s="149"/>
      <c r="H54" s="121">
        <f>F54+G54</f>
        <v>0</v>
      </c>
      <c r="I54" s="150"/>
      <c r="J54" s="149"/>
      <c r="K54" s="121">
        <f>I54+J54</f>
        <v>0</v>
      </c>
      <c r="L54" s="150"/>
      <c r="M54" s="149"/>
      <c r="N54" s="121">
        <f>L54+M54</f>
        <v>0</v>
      </c>
      <c r="O54" s="150">
        <f t="shared" si="36"/>
        <v>0</v>
      </c>
      <c r="P54" s="149">
        <f t="shared" si="37"/>
        <v>0</v>
      </c>
      <c r="Q54" s="121">
        <f>SUM(O54:P54)</f>
        <v>0</v>
      </c>
    </row>
    <row r="55" spans="1:18" s="40" customFormat="1" ht="17.45" customHeight="1" thickBot="1" x14ac:dyDescent="0.25">
      <c r="A55" s="142">
        <v>7</v>
      </c>
      <c r="B55" s="140" t="s">
        <v>119</v>
      </c>
      <c r="C55" s="698">
        <f>SUM(C53:C54)</f>
        <v>0</v>
      </c>
      <c r="D55" s="143">
        <f t="shared" ref="D55:Q55" si="39">SUM(D53:D54)</f>
        <v>0</v>
      </c>
      <c r="E55" s="145">
        <f t="shared" si="39"/>
        <v>0</v>
      </c>
      <c r="F55" s="698">
        <f t="shared" si="39"/>
        <v>0</v>
      </c>
      <c r="G55" s="143">
        <f t="shared" si="39"/>
        <v>0</v>
      </c>
      <c r="H55" s="145">
        <f t="shared" si="39"/>
        <v>0</v>
      </c>
      <c r="I55" s="698">
        <f t="shared" si="39"/>
        <v>0</v>
      </c>
      <c r="J55" s="143">
        <f t="shared" si="39"/>
        <v>0</v>
      </c>
      <c r="K55" s="145">
        <f t="shared" si="39"/>
        <v>0</v>
      </c>
      <c r="L55" s="698">
        <f t="shared" si="39"/>
        <v>0</v>
      </c>
      <c r="M55" s="143">
        <f t="shared" si="39"/>
        <v>0</v>
      </c>
      <c r="N55" s="145">
        <f t="shared" si="39"/>
        <v>0</v>
      </c>
      <c r="O55" s="698">
        <f>C55+F55+I55+L55</f>
        <v>0</v>
      </c>
      <c r="P55" s="143">
        <f>D55+G55+J55+M55</f>
        <v>0</v>
      </c>
      <c r="Q55" s="148">
        <f t="shared" si="39"/>
        <v>0</v>
      </c>
    </row>
    <row r="56" spans="1:18" s="59" customFormat="1" ht="17.45" customHeight="1" thickBot="1" x14ac:dyDescent="0.25">
      <c r="A56" s="169">
        <v>8</v>
      </c>
      <c r="B56" s="170" t="s">
        <v>45</v>
      </c>
      <c r="C56" s="700">
        <v>0</v>
      </c>
      <c r="D56" s="701">
        <f>D34-D40-D45-D46-D47-D51-D52-D55-D57-D58-D59</f>
        <v>0</v>
      </c>
      <c r="E56" s="699">
        <v>0</v>
      </c>
      <c r="F56" s="700">
        <f t="shared" ref="F56:Q56" si="40">F34-F40-F45-F46-F47-F51-F52-F55-F57-F58-F59</f>
        <v>0</v>
      </c>
      <c r="G56" s="701">
        <f t="shared" si="40"/>
        <v>0</v>
      </c>
      <c r="H56" s="699">
        <f t="shared" si="40"/>
        <v>0</v>
      </c>
      <c r="I56" s="700">
        <f t="shared" si="40"/>
        <v>0</v>
      </c>
      <c r="J56" s="701">
        <f t="shared" si="40"/>
        <v>0</v>
      </c>
      <c r="K56" s="699">
        <f t="shared" si="40"/>
        <v>0</v>
      </c>
      <c r="L56" s="700">
        <f t="shared" si="40"/>
        <v>0</v>
      </c>
      <c r="M56" s="701">
        <f t="shared" si="40"/>
        <v>0</v>
      </c>
      <c r="N56" s="699">
        <f t="shared" si="40"/>
        <v>0</v>
      </c>
      <c r="O56" s="700">
        <f t="shared" si="40"/>
        <v>0</v>
      </c>
      <c r="P56" s="701">
        <f t="shared" si="40"/>
        <v>0</v>
      </c>
      <c r="Q56" s="804">
        <f t="shared" si="40"/>
        <v>0</v>
      </c>
      <c r="R56" s="61"/>
    </row>
    <row r="57" spans="1:18" s="40" customFormat="1" ht="17.45" customHeight="1" x14ac:dyDescent="0.2">
      <c r="A57" s="157" t="s">
        <v>303</v>
      </c>
      <c r="B57" s="158" t="s">
        <v>123</v>
      </c>
      <c r="C57" s="152">
        <v>3</v>
      </c>
      <c r="D57" s="153"/>
      <c r="E57" s="159">
        <f>SUM(C57:D57)</f>
        <v>3</v>
      </c>
      <c r="F57" s="152"/>
      <c r="G57" s="153"/>
      <c r="H57" s="159">
        <f>SUM(F57:G57)</f>
        <v>0</v>
      </c>
      <c r="I57" s="152"/>
      <c r="J57" s="153"/>
      <c r="K57" s="159">
        <f>SUM(I57:J57)</f>
        <v>0</v>
      </c>
      <c r="L57" s="152"/>
      <c r="M57" s="153"/>
      <c r="N57" s="159">
        <f>SUM(L57:M57)</f>
        <v>0</v>
      </c>
      <c r="O57" s="152">
        <f t="shared" ref="O57:O58" si="41">C57+F57+I57+L57</f>
        <v>3</v>
      </c>
      <c r="P57" s="153">
        <f>D57+G57+J57+M57</f>
        <v>0</v>
      </c>
      <c r="Q57" s="159">
        <f>SUM(O57:P57)</f>
        <v>3</v>
      </c>
    </row>
    <row r="58" spans="1:18" s="40" customFormat="1" ht="17.45" customHeight="1" x14ac:dyDescent="0.2">
      <c r="A58" s="157" t="s">
        <v>122</v>
      </c>
      <c r="B58" s="158" t="s">
        <v>302</v>
      </c>
      <c r="C58" s="152"/>
      <c r="D58" s="153"/>
      <c r="E58" s="161">
        <f>SUM(C58:D58)</f>
        <v>0</v>
      </c>
      <c r="F58" s="152"/>
      <c r="G58" s="153"/>
      <c r="H58" s="161">
        <f>SUM(F58:G58)</f>
        <v>0</v>
      </c>
      <c r="I58" s="152"/>
      <c r="J58" s="153"/>
      <c r="K58" s="161">
        <f>SUM(I58:J58)</f>
        <v>0</v>
      </c>
      <c r="L58" s="152"/>
      <c r="M58" s="153"/>
      <c r="N58" s="161">
        <f>SUM(L58:M58)</f>
        <v>0</v>
      </c>
      <c r="O58" s="152">
        <f t="shared" si="41"/>
        <v>0</v>
      </c>
      <c r="P58" s="153">
        <f t="shared" ref="P58" si="42">D58+G58+J58+M58</f>
        <v>0</v>
      </c>
      <c r="Q58" s="159">
        <f>SUM(O58:P58)</f>
        <v>0</v>
      </c>
    </row>
    <row r="59" spans="1:18" s="40" customFormat="1" ht="17.45" customHeight="1" thickBot="1" x14ac:dyDescent="0.25">
      <c r="A59" s="171">
        <v>10</v>
      </c>
      <c r="B59" s="172"/>
      <c r="C59" s="173"/>
      <c r="D59" s="174"/>
      <c r="E59" s="175">
        <f>SUM(C59:D59)</f>
        <v>0</v>
      </c>
      <c r="F59" s="173"/>
      <c r="G59" s="174"/>
      <c r="H59" s="175">
        <f>SUM(F59:G59)</f>
        <v>0</v>
      </c>
      <c r="I59" s="173"/>
      <c r="J59" s="174"/>
      <c r="K59" s="175">
        <f>SUM(I59:J59)</f>
        <v>0</v>
      </c>
      <c r="L59" s="173"/>
      <c r="M59" s="174"/>
      <c r="N59" s="175">
        <f>SUM(L59:M59)</f>
        <v>0</v>
      </c>
      <c r="O59" s="176"/>
      <c r="P59" s="174"/>
      <c r="Q59" s="175">
        <f>SUM(O59:P59)</f>
        <v>0</v>
      </c>
    </row>
    <row r="60" spans="1:18" s="40" customFormat="1" ht="17.45" customHeight="1" thickTop="1" thickBot="1" x14ac:dyDescent="0.25">
      <c r="A60" s="162" t="s">
        <v>86</v>
      </c>
      <c r="B60" s="165" t="s">
        <v>120</v>
      </c>
      <c r="C60" s="470">
        <f>C40+C45+C46+C47+C51+C52+C55+C56+C57+C58+C59</f>
        <v>1043</v>
      </c>
      <c r="D60" s="471">
        <f t="shared" ref="D60:Q60" si="43">D40+D45+D46+D47+D51+D52+D55+D56+D57+D58+D59</f>
        <v>0</v>
      </c>
      <c r="E60" s="178">
        <f t="shared" si="43"/>
        <v>1043</v>
      </c>
      <c r="F60" s="179">
        <f t="shared" si="43"/>
        <v>254</v>
      </c>
      <c r="G60" s="164">
        <f t="shared" si="43"/>
        <v>0</v>
      </c>
      <c r="H60" s="178">
        <f t="shared" si="43"/>
        <v>254</v>
      </c>
      <c r="I60" s="470">
        <f t="shared" si="43"/>
        <v>33</v>
      </c>
      <c r="J60" s="471">
        <f t="shared" si="43"/>
        <v>7</v>
      </c>
      <c r="K60" s="178">
        <f t="shared" si="43"/>
        <v>40</v>
      </c>
      <c r="L60" s="179">
        <f t="shared" si="43"/>
        <v>600</v>
      </c>
      <c r="M60" s="164">
        <f t="shared" si="43"/>
        <v>0</v>
      </c>
      <c r="N60" s="178">
        <f t="shared" si="43"/>
        <v>600</v>
      </c>
      <c r="O60" s="179">
        <f t="shared" si="43"/>
        <v>1930</v>
      </c>
      <c r="P60" s="164">
        <f t="shared" si="43"/>
        <v>7</v>
      </c>
      <c r="Q60" s="186">
        <f t="shared" si="43"/>
        <v>1937</v>
      </c>
    </row>
    <row r="61" spans="1:18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1"/>
      <c r="P61" s="51"/>
      <c r="Q61" s="52"/>
    </row>
    <row r="62" spans="1:18" s="59" customFormat="1" ht="17.45" customHeight="1" thickTop="1" thickBot="1" x14ac:dyDescent="0.25">
      <c r="A62" s="53"/>
      <c r="B62" s="54" t="s">
        <v>368</v>
      </c>
      <c r="C62" s="55">
        <v>3</v>
      </c>
      <c r="D62" s="56"/>
      <c r="E62" s="57">
        <f>C62+D62</f>
        <v>3</v>
      </c>
      <c r="F62" s="55"/>
      <c r="G62" s="56"/>
      <c r="H62" s="57">
        <f>F62+G62</f>
        <v>0</v>
      </c>
      <c r="I62" s="55"/>
      <c r="J62" s="56"/>
      <c r="K62" s="57">
        <f>I62+J62</f>
        <v>0</v>
      </c>
      <c r="L62" s="55"/>
      <c r="M62" s="56"/>
      <c r="N62" s="57">
        <f>L62+M62</f>
        <v>0</v>
      </c>
      <c r="O62" s="55">
        <f t="shared" ref="O62" si="44">C62+F62+I62+L62</f>
        <v>3</v>
      </c>
      <c r="P62" s="56">
        <f t="shared" ref="P62" si="45">D62+G62+J62+M62</f>
        <v>0</v>
      </c>
      <c r="Q62" s="58">
        <f>SUM(O62:P62)</f>
        <v>3</v>
      </c>
    </row>
    <row r="63" spans="1:18" s="59" customFormat="1" ht="17.45" customHeight="1" thickTop="1" thickBot="1" x14ac:dyDescent="0.25">
      <c r="A63" s="53"/>
      <c r="B63" s="54" t="s">
        <v>369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55"/>
      <c r="P63" s="56"/>
      <c r="Q63" s="58"/>
    </row>
    <row r="64" spans="1:18" ht="16.5" thickTop="1" x14ac:dyDescent="0.2">
      <c r="A64" s="193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47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9668E-3F42-44DB-B9E0-28E6D658F6A0}">
  <sheetPr>
    <pageSetUpPr fitToPage="1"/>
  </sheetPr>
  <dimension ref="A1:IU60"/>
  <sheetViews>
    <sheetView showGridLines="0" zoomScaleNormal="100" workbookViewId="0">
      <pane xSplit="2" ySplit="8" topLeftCell="C30" activePane="bottomRight" state="frozen"/>
      <selection pane="topRight" activeCell="C1" sqref="C1"/>
      <selection pane="bottomLeft" activeCell="A9" sqref="A9"/>
      <selection pane="bottomRight" activeCell="L46" sqref="L46"/>
    </sheetView>
  </sheetViews>
  <sheetFormatPr defaultRowHeight="12.75" x14ac:dyDescent="0.2"/>
  <cols>
    <col min="1" max="1" width="5.6640625" style="895" customWidth="1"/>
    <col min="2" max="2" width="66" style="895" customWidth="1"/>
    <col min="3" max="3" width="13" style="895" customWidth="1"/>
    <col min="4" max="5" width="12.1640625" style="895" customWidth="1"/>
    <col min="257" max="257" width="5.6640625" customWidth="1"/>
    <col min="258" max="258" width="66" customWidth="1"/>
    <col min="259" max="259" width="13" customWidth="1"/>
    <col min="260" max="261" width="12.1640625" customWidth="1"/>
    <col min="513" max="513" width="5.6640625" customWidth="1"/>
    <col min="514" max="514" width="66" customWidth="1"/>
    <col min="515" max="515" width="13" customWidth="1"/>
    <col min="516" max="517" width="12.1640625" customWidth="1"/>
    <col min="769" max="769" width="5.6640625" customWidth="1"/>
    <col min="770" max="770" width="66" customWidth="1"/>
    <col min="771" max="771" width="13" customWidth="1"/>
    <col min="772" max="773" width="12.1640625" customWidth="1"/>
    <col min="1025" max="1025" width="5.6640625" customWidth="1"/>
    <col min="1026" max="1026" width="66" customWidth="1"/>
    <col min="1027" max="1027" width="13" customWidth="1"/>
    <col min="1028" max="1029" width="12.1640625" customWidth="1"/>
    <col min="1281" max="1281" width="5.6640625" customWidth="1"/>
    <col min="1282" max="1282" width="66" customWidth="1"/>
    <col min="1283" max="1283" width="13" customWidth="1"/>
    <col min="1284" max="1285" width="12.1640625" customWidth="1"/>
    <col min="1537" max="1537" width="5.6640625" customWidth="1"/>
    <col min="1538" max="1538" width="66" customWidth="1"/>
    <col min="1539" max="1539" width="13" customWidth="1"/>
    <col min="1540" max="1541" width="12.1640625" customWidth="1"/>
    <col min="1793" max="1793" width="5.6640625" customWidth="1"/>
    <col min="1794" max="1794" width="66" customWidth="1"/>
    <col min="1795" max="1795" width="13" customWidth="1"/>
    <col min="1796" max="1797" width="12.1640625" customWidth="1"/>
    <col min="2049" max="2049" width="5.6640625" customWidth="1"/>
    <col min="2050" max="2050" width="66" customWidth="1"/>
    <col min="2051" max="2051" width="13" customWidth="1"/>
    <col min="2052" max="2053" width="12.1640625" customWidth="1"/>
    <col min="2305" max="2305" width="5.6640625" customWidth="1"/>
    <col min="2306" max="2306" width="66" customWidth="1"/>
    <col min="2307" max="2307" width="13" customWidth="1"/>
    <col min="2308" max="2309" width="12.1640625" customWidth="1"/>
    <col min="2561" max="2561" width="5.6640625" customWidth="1"/>
    <col min="2562" max="2562" width="66" customWidth="1"/>
    <col min="2563" max="2563" width="13" customWidth="1"/>
    <col min="2564" max="2565" width="12.1640625" customWidth="1"/>
    <col min="2817" max="2817" width="5.6640625" customWidth="1"/>
    <col min="2818" max="2818" width="66" customWidth="1"/>
    <col min="2819" max="2819" width="13" customWidth="1"/>
    <col min="2820" max="2821" width="12.1640625" customWidth="1"/>
    <col min="3073" max="3073" width="5.6640625" customWidth="1"/>
    <col min="3074" max="3074" width="66" customWidth="1"/>
    <col min="3075" max="3075" width="13" customWidth="1"/>
    <col min="3076" max="3077" width="12.1640625" customWidth="1"/>
    <col min="3329" max="3329" width="5.6640625" customWidth="1"/>
    <col min="3330" max="3330" width="66" customWidth="1"/>
    <col min="3331" max="3331" width="13" customWidth="1"/>
    <col min="3332" max="3333" width="12.1640625" customWidth="1"/>
    <col min="3585" max="3585" width="5.6640625" customWidth="1"/>
    <col min="3586" max="3586" width="66" customWidth="1"/>
    <col min="3587" max="3587" width="13" customWidth="1"/>
    <col min="3588" max="3589" width="12.1640625" customWidth="1"/>
    <col min="3841" max="3841" width="5.6640625" customWidth="1"/>
    <col min="3842" max="3842" width="66" customWidth="1"/>
    <col min="3843" max="3843" width="13" customWidth="1"/>
    <col min="3844" max="3845" width="12.1640625" customWidth="1"/>
    <col min="4097" max="4097" width="5.6640625" customWidth="1"/>
    <col min="4098" max="4098" width="66" customWidth="1"/>
    <col min="4099" max="4099" width="13" customWidth="1"/>
    <col min="4100" max="4101" width="12.1640625" customWidth="1"/>
    <col min="4353" max="4353" width="5.6640625" customWidth="1"/>
    <col min="4354" max="4354" width="66" customWidth="1"/>
    <col min="4355" max="4355" width="13" customWidth="1"/>
    <col min="4356" max="4357" width="12.1640625" customWidth="1"/>
    <col min="4609" max="4609" width="5.6640625" customWidth="1"/>
    <col min="4610" max="4610" width="66" customWidth="1"/>
    <col min="4611" max="4611" width="13" customWidth="1"/>
    <col min="4612" max="4613" width="12.1640625" customWidth="1"/>
    <col min="4865" max="4865" width="5.6640625" customWidth="1"/>
    <col min="4866" max="4866" width="66" customWidth="1"/>
    <col min="4867" max="4867" width="13" customWidth="1"/>
    <col min="4868" max="4869" width="12.1640625" customWidth="1"/>
    <col min="5121" max="5121" width="5.6640625" customWidth="1"/>
    <col min="5122" max="5122" width="66" customWidth="1"/>
    <col min="5123" max="5123" width="13" customWidth="1"/>
    <col min="5124" max="5125" width="12.1640625" customWidth="1"/>
    <col min="5377" max="5377" width="5.6640625" customWidth="1"/>
    <col min="5378" max="5378" width="66" customWidth="1"/>
    <col min="5379" max="5379" width="13" customWidth="1"/>
    <col min="5380" max="5381" width="12.1640625" customWidth="1"/>
    <col min="5633" max="5633" width="5.6640625" customWidth="1"/>
    <col min="5634" max="5634" width="66" customWidth="1"/>
    <col min="5635" max="5635" width="13" customWidth="1"/>
    <col min="5636" max="5637" width="12.1640625" customWidth="1"/>
    <col min="5889" max="5889" width="5.6640625" customWidth="1"/>
    <col min="5890" max="5890" width="66" customWidth="1"/>
    <col min="5891" max="5891" width="13" customWidth="1"/>
    <col min="5892" max="5893" width="12.1640625" customWidth="1"/>
    <col min="6145" max="6145" width="5.6640625" customWidth="1"/>
    <col min="6146" max="6146" width="66" customWidth="1"/>
    <col min="6147" max="6147" width="13" customWidth="1"/>
    <col min="6148" max="6149" width="12.1640625" customWidth="1"/>
    <col min="6401" max="6401" width="5.6640625" customWidth="1"/>
    <col min="6402" max="6402" width="66" customWidth="1"/>
    <col min="6403" max="6403" width="13" customWidth="1"/>
    <col min="6404" max="6405" width="12.1640625" customWidth="1"/>
    <col min="6657" max="6657" width="5.6640625" customWidth="1"/>
    <col min="6658" max="6658" width="66" customWidth="1"/>
    <col min="6659" max="6659" width="13" customWidth="1"/>
    <col min="6660" max="6661" width="12.1640625" customWidth="1"/>
    <col min="6913" max="6913" width="5.6640625" customWidth="1"/>
    <col min="6914" max="6914" width="66" customWidth="1"/>
    <col min="6915" max="6915" width="13" customWidth="1"/>
    <col min="6916" max="6917" width="12.1640625" customWidth="1"/>
    <col min="7169" max="7169" width="5.6640625" customWidth="1"/>
    <col min="7170" max="7170" width="66" customWidth="1"/>
    <col min="7171" max="7171" width="13" customWidth="1"/>
    <col min="7172" max="7173" width="12.1640625" customWidth="1"/>
    <col min="7425" max="7425" width="5.6640625" customWidth="1"/>
    <col min="7426" max="7426" width="66" customWidth="1"/>
    <col min="7427" max="7427" width="13" customWidth="1"/>
    <col min="7428" max="7429" width="12.1640625" customWidth="1"/>
    <col min="7681" max="7681" width="5.6640625" customWidth="1"/>
    <col min="7682" max="7682" width="66" customWidth="1"/>
    <col min="7683" max="7683" width="13" customWidth="1"/>
    <col min="7684" max="7685" width="12.1640625" customWidth="1"/>
    <col min="7937" max="7937" width="5.6640625" customWidth="1"/>
    <col min="7938" max="7938" width="66" customWidth="1"/>
    <col min="7939" max="7939" width="13" customWidth="1"/>
    <col min="7940" max="7941" width="12.1640625" customWidth="1"/>
    <col min="8193" max="8193" width="5.6640625" customWidth="1"/>
    <col min="8194" max="8194" width="66" customWidth="1"/>
    <col min="8195" max="8195" width="13" customWidth="1"/>
    <col min="8196" max="8197" width="12.1640625" customWidth="1"/>
    <col min="8449" max="8449" width="5.6640625" customWidth="1"/>
    <col min="8450" max="8450" width="66" customWidth="1"/>
    <col min="8451" max="8451" width="13" customWidth="1"/>
    <col min="8452" max="8453" width="12.1640625" customWidth="1"/>
    <col min="8705" max="8705" width="5.6640625" customWidth="1"/>
    <col min="8706" max="8706" width="66" customWidth="1"/>
    <col min="8707" max="8707" width="13" customWidth="1"/>
    <col min="8708" max="8709" width="12.1640625" customWidth="1"/>
    <col min="8961" max="8961" width="5.6640625" customWidth="1"/>
    <col min="8962" max="8962" width="66" customWidth="1"/>
    <col min="8963" max="8963" width="13" customWidth="1"/>
    <col min="8964" max="8965" width="12.1640625" customWidth="1"/>
    <col min="9217" max="9217" width="5.6640625" customWidth="1"/>
    <col min="9218" max="9218" width="66" customWidth="1"/>
    <col min="9219" max="9219" width="13" customWidth="1"/>
    <col min="9220" max="9221" width="12.1640625" customWidth="1"/>
    <col min="9473" max="9473" width="5.6640625" customWidth="1"/>
    <col min="9474" max="9474" width="66" customWidth="1"/>
    <col min="9475" max="9475" width="13" customWidth="1"/>
    <col min="9476" max="9477" width="12.1640625" customWidth="1"/>
    <col min="9729" max="9729" width="5.6640625" customWidth="1"/>
    <col min="9730" max="9730" width="66" customWidth="1"/>
    <col min="9731" max="9731" width="13" customWidth="1"/>
    <col min="9732" max="9733" width="12.1640625" customWidth="1"/>
    <col min="9985" max="9985" width="5.6640625" customWidth="1"/>
    <col min="9986" max="9986" width="66" customWidth="1"/>
    <col min="9987" max="9987" width="13" customWidth="1"/>
    <col min="9988" max="9989" width="12.1640625" customWidth="1"/>
    <col min="10241" max="10241" width="5.6640625" customWidth="1"/>
    <col min="10242" max="10242" width="66" customWidth="1"/>
    <col min="10243" max="10243" width="13" customWidth="1"/>
    <col min="10244" max="10245" width="12.1640625" customWidth="1"/>
    <col min="10497" max="10497" width="5.6640625" customWidth="1"/>
    <col min="10498" max="10498" width="66" customWidth="1"/>
    <col min="10499" max="10499" width="13" customWidth="1"/>
    <col min="10500" max="10501" width="12.1640625" customWidth="1"/>
    <col min="10753" max="10753" width="5.6640625" customWidth="1"/>
    <col min="10754" max="10754" width="66" customWidth="1"/>
    <col min="10755" max="10755" width="13" customWidth="1"/>
    <col min="10756" max="10757" width="12.1640625" customWidth="1"/>
    <col min="11009" max="11009" width="5.6640625" customWidth="1"/>
    <col min="11010" max="11010" width="66" customWidth="1"/>
    <col min="11011" max="11011" width="13" customWidth="1"/>
    <col min="11012" max="11013" width="12.1640625" customWidth="1"/>
    <col min="11265" max="11265" width="5.6640625" customWidth="1"/>
    <col min="11266" max="11266" width="66" customWidth="1"/>
    <col min="11267" max="11267" width="13" customWidth="1"/>
    <col min="11268" max="11269" width="12.1640625" customWidth="1"/>
    <col min="11521" max="11521" width="5.6640625" customWidth="1"/>
    <col min="11522" max="11522" width="66" customWidth="1"/>
    <col min="11523" max="11523" width="13" customWidth="1"/>
    <col min="11524" max="11525" width="12.1640625" customWidth="1"/>
    <col min="11777" max="11777" width="5.6640625" customWidth="1"/>
    <col min="11778" max="11778" width="66" customWidth="1"/>
    <col min="11779" max="11779" width="13" customWidth="1"/>
    <col min="11780" max="11781" width="12.1640625" customWidth="1"/>
    <col min="12033" max="12033" width="5.6640625" customWidth="1"/>
    <col min="12034" max="12034" width="66" customWidth="1"/>
    <col min="12035" max="12035" width="13" customWidth="1"/>
    <col min="12036" max="12037" width="12.1640625" customWidth="1"/>
    <col min="12289" max="12289" width="5.6640625" customWidth="1"/>
    <col min="12290" max="12290" width="66" customWidth="1"/>
    <col min="12291" max="12291" width="13" customWidth="1"/>
    <col min="12292" max="12293" width="12.1640625" customWidth="1"/>
    <col min="12545" max="12545" width="5.6640625" customWidth="1"/>
    <col min="12546" max="12546" width="66" customWidth="1"/>
    <col min="12547" max="12547" width="13" customWidth="1"/>
    <col min="12548" max="12549" width="12.1640625" customWidth="1"/>
    <col min="12801" max="12801" width="5.6640625" customWidth="1"/>
    <col min="12802" max="12802" width="66" customWidth="1"/>
    <col min="12803" max="12803" width="13" customWidth="1"/>
    <col min="12804" max="12805" width="12.1640625" customWidth="1"/>
    <col min="13057" max="13057" width="5.6640625" customWidth="1"/>
    <col min="13058" max="13058" width="66" customWidth="1"/>
    <col min="13059" max="13059" width="13" customWidth="1"/>
    <col min="13060" max="13061" width="12.1640625" customWidth="1"/>
    <col min="13313" max="13313" width="5.6640625" customWidth="1"/>
    <col min="13314" max="13314" width="66" customWidth="1"/>
    <col min="13315" max="13315" width="13" customWidth="1"/>
    <col min="13316" max="13317" width="12.1640625" customWidth="1"/>
    <col min="13569" max="13569" width="5.6640625" customWidth="1"/>
    <col min="13570" max="13570" width="66" customWidth="1"/>
    <col min="13571" max="13571" width="13" customWidth="1"/>
    <col min="13572" max="13573" width="12.1640625" customWidth="1"/>
    <col min="13825" max="13825" width="5.6640625" customWidth="1"/>
    <col min="13826" max="13826" width="66" customWidth="1"/>
    <col min="13827" max="13827" width="13" customWidth="1"/>
    <col min="13828" max="13829" width="12.1640625" customWidth="1"/>
    <col min="14081" max="14081" width="5.6640625" customWidth="1"/>
    <col min="14082" max="14082" width="66" customWidth="1"/>
    <col min="14083" max="14083" width="13" customWidth="1"/>
    <col min="14084" max="14085" width="12.1640625" customWidth="1"/>
    <col min="14337" max="14337" width="5.6640625" customWidth="1"/>
    <col min="14338" max="14338" width="66" customWidth="1"/>
    <col min="14339" max="14339" width="13" customWidth="1"/>
    <col min="14340" max="14341" width="12.1640625" customWidth="1"/>
    <col min="14593" max="14593" width="5.6640625" customWidth="1"/>
    <col min="14594" max="14594" width="66" customWidth="1"/>
    <col min="14595" max="14595" width="13" customWidth="1"/>
    <col min="14596" max="14597" width="12.1640625" customWidth="1"/>
    <col min="14849" max="14849" width="5.6640625" customWidth="1"/>
    <col min="14850" max="14850" width="66" customWidth="1"/>
    <col min="14851" max="14851" width="13" customWidth="1"/>
    <col min="14852" max="14853" width="12.1640625" customWidth="1"/>
    <col min="15105" max="15105" width="5.6640625" customWidth="1"/>
    <col min="15106" max="15106" width="66" customWidth="1"/>
    <col min="15107" max="15107" width="13" customWidth="1"/>
    <col min="15108" max="15109" width="12.1640625" customWidth="1"/>
    <col min="15361" max="15361" width="5.6640625" customWidth="1"/>
    <col min="15362" max="15362" width="66" customWidth="1"/>
    <col min="15363" max="15363" width="13" customWidth="1"/>
    <col min="15364" max="15365" width="12.1640625" customWidth="1"/>
    <col min="15617" max="15617" width="5.6640625" customWidth="1"/>
    <col min="15618" max="15618" width="66" customWidth="1"/>
    <col min="15619" max="15619" width="13" customWidth="1"/>
    <col min="15620" max="15621" width="12.1640625" customWidth="1"/>
    <col min="15873" max="15873" width="5.6640625" customWidth="1"/>
    <col min="15874" max="15874" width="66" customWidth="1"/>
    <col min="15875" max="15875" width="13" customWidth="1"/>
    <col min="15876" max="15877" width="12.1640625" customWidth="1"/>
    <col min="16129" max="16129" width="5.6640625" customWidth="1"/>
    <col min="16130" max="16130" width="66" customWidth="1"/>
    <col min="16131" max="16131" width="13" customWidth="1"/>
    <col min="16132" max="16133" width="12.1640625" customWidth="1"/>
  </cols>
  <sheetData>
    <row r="1" spans="1:8" ht="11.1" customHeight="1" x14ac:dyDescent="0.2">
      <c r="E1" s="15" t="s">
        <v>439</v>
      </c>
    </row>
    <row r="2" spans="1:8" ht="12.2" customHeight="1" x14ac:dyDescent="0.2">
      <c r="E2" s="15" t="s">
        <v>342</v>
      </c>
    </row>
    <row r="3" spans="1:8" ht="23.45" customHeight="1" x14ac:dyDescent="0.2"/>
    <row r="4" spans="1:8" s="237" customFormat="1" ht="22.7" customHeight="1" x14ac:dyDescent="0.2">
      <c r="A4" s="1065" t="s">
        <v>374</v>
      </c>
      <c r="B4" s="1065"/>
      <c r="C4" s="1065"/>
      <c r="D4" s="1065"/>
      <c r="E4" s="1065"/>
    </row>
    <row r="5" spans="1:8" s="899" customFormat="1" ht="23.45" customHeight="1" x14ac:dyDescent="0.25">
      <c r="A5" s="896" t="s">
        <v>346</v>
      </c>
      <c r="B5" s="896" t="s">
        <v>408</v>
      </c>
      <c r="C5" s="897"/>
      <c r="D5" s="897"/>
      <c r="E5" s="898"/>
    </row>
    <row r="6" spans="1:8" ht="13.7" customHeight="1" thickBot="1" x14ac:dyDescent="0.25">
      <c r="B6" s="900"/>
      <c r="C6" s="901"/>
      <c r="D6" s="901"/>
      <c r="E6" s="16" t="s">
        <v>107</v>
      </c>
    </row>
    <row r="7" spans="1:8" ht="24.75" thickBot="1" x14ac:dyDescent="0.25">
      <c r="A7" s="902" t="s">
        <v>409</v>
      </c>
      <c r="B7" s="903"/>
      <c r="C7" s="905" t="s">
        <v>335</v>
      </c>
      <c r="D7" s="904" t="s">
        <v>410</v>
      </c>
      <c r="E7" s="905" t="s">
        <v>376</v>
      </c>
    </row>
    <row r="8" spans="1:8" ht="13.5" thickBot="1" x14ac:dyDescent="0.25">
      <c r="A8" s="906"/>
      <c r="B8" s="907">
        <v>1</v>
      </c>
      <c r="C8" s="10">
        <v>2</v>
      </c>
      <c r="D8" s="10">
        <v>3</v>
      </c>
      <c r="E8" s="10">
        <v>4</v>
      </c>
    </row>
    <row r="9" spans="1:8" x14ac:dyDescent="0.2">
      <c r="A9" s="908"/>
      <c r="B9" s="909"/>
      <c r="C9" s="910"/>
      <c r="D9" s="910"/>
      <c r="E9" s="911">
        <f>SUM(C9:D9)</f>
        <v>0</v>
      </c>
    </row>
    <row r="10" spans="1:8" ht="13.5" thickBot="1" x14ac:dyDescent="0.25">
      <c r="A10" s="908"/>
      <c r="B10" s="909"/>
      <c r="C10" s="910"/>
      <c r="D10" s="910"/>
      <c r="E10" s="911">
        <f>SUM(C10:D10)</f>
        <v>0</v>
      </c>
    </row>
    <row r="11" spans="1:8" ht="13.5" thickBot="1" x14ac:dyDescent="0.25">
      <c r="A11" s="912">
        <v>1</v>
      </c>
      <c r="B11" s="913" t="s">
        <v>411</v>
      </c>
      <c r="C11" s="914">
        <f>SUM(C9:C10)</f>
        <v>0</v>
      </c>
      <c r="D11" s="914">
        <f>SUM(D9:D10)</f>
        <v>0</v>
      </c>
      <c r="E11" s="914">
        <f>SUM(E9:E10)</f>
        <v>0</v>
      </c>
      <c r="F11" s="4"/>
      <c r="G11" s="4"/>
      <c r="H11" s="4"/>
    </row>
    <row r="12" spans="1:8" x14ac:dyDescent="0.2">
      <c r="A12" s="908"/>
      <c r="B12" s="915"/>
      <c r="C12" s="910"/>
      <c r="D12" s="910"/>
      <c r="E12" s="911">
        <f>SUM(C12:D12)</f>
        <v>0</v>
      </c>
    </row>
    <row r="13" spans="1:8" ht="13.5" thickBot="1" x14ac:dyDescent="0.25">
      <c r="A13" s="908"/>
      <c r="B13" s="915"/>
      <c r="C13" s="910"/>
      <c r="D13" s="910"/>
      <c r="E13" s="911">
        <f>SUM(C13:D13)</f>
        <v>0</v>
      </c>
    </row>
    <row r="14" spans="1:8" ht="13.5" thickBot="1" x14ac:dyDescent="0.25">
      <c r="A14" s="916">
        <v>2</v>
      </c>
      <c r="B14" s="917" t="s">
        <v>412</v>
      </c>
      <c r="C14" s="914">
        <f>SUM(C13:C13)</f>
        <v>0</v>
      </c>
      <c r="D14" s="914">
        <f>SUM(D13:D13)</f>
        <v>0</v>
      </c>
      <c r="E14" s="914">
        <f>SUM(E13:E13)</f>
        <v>0</v>
      </c>
      <c r="F14" s="4"/>
      <c r="G14" s="4"/>
    </row>
    <row r="15" spans="1:8" ht="13.5" thickBot="1" x14ac:dyDescent="0.25">
      <c r="A15" s="918" t="s">
        <v>85</v>
      </c>
      <c r="B15" s="919" t="s">
        <v>413</v>
      </c>
      <c r="C15" s="920">
        <f>C11+C14</f>
        <v>0</v>
      </c>
      <c r="D15" s="920">
        <f>D11+D14</f>
        <v>0</v>
      </c>
      <c r="E15" s="920">
        <f>E11+E14</f>
        <v>0</v>
      </c>
      <c r="F15" s="4"/>
      <c r="G15" s="4"/>
    </row>
    <row r="16" spans="1:8" x14ac:dyDescent="0.2">
      <c r="A16" s="921"/>
      <c r="B16" s="922"/>
      <c r="C16" s="911"/>
      <c r="D16" s="923"/>
      <c r="E16" s="924">
        <f>SUM(C16:D16)</f>
        <v>0</v>
      </c>
      <c r="F16" s="4"/>
    </row>
    <row r="17" spans="1:255" ht="13.5" thickBot="1" x14ac:dyDescent="0.25">
      <c r="A17" s="925"/>
      <c r="B17" s="922"/>
      <c r="C17" s="911"/>
      <c r="D17" s="926"/>
      <c r="E17" s="924">
        <f>SUM(C17:D17)</f>
        <v>0</v>
      </c>
      <c r="F17" s="4"/>
    </row>
    <row r="18" spans="1:255" ht="13.5" thickBot="1" x14ac:dyDescent="0.25">
      <c r="A18" s="916">
        <v>3</v>
      </c>
      <c r="B18" s="917" t="s">
        <v>414</v>
      </c>
      <c r="C18" s="914">
        <f>SUM(C16:C17)</f>
        <v>0</v>
      </c>
      <c r="D18" s="914">
        <f>SUM(D16:D17)</f>
        <v>0</v>
      </c>
      <c r="E18" s="914">
        <f>SUM(E16:E17)</f>
        <v>0</v>
      </c>
      <c r="F18" s="4"/>
      <c r="G18" s="4"/>
      <c r="H18" s="4"/>
    </row>
    <row r="19" spans="1:255" x14ac:dyDescent="0.2">
      <c r="A19" s="908"/>
      <c r="B19" s="927" t="s">
        <v>435</v>
      </c>
      <c r="C19" s="928">
        <v>3</v>
      </c>
      <c r="D19" s="929"/>
      <c r="E19" s="930">
        <f>SUM(C19:D19)</f>
        <v>3</v>
      </c>
      <c r="F19" s="4"/>
      <c r="IU19" s="4">
        <f>SUM(E19)</f>
        <v>3</v>
      </c>
    </row>
    <row r="20" spans="1:255" ht="13.5" thickBot="1" x14ac:dyDescent="0.25">
      <c r="A20" s="908"/>
      <c r="B20" s="927"/>
      <c r="C20" s="928"/>
      <c r="D20" s="929"/>
      <c r="E20" s="930">
        <f>SUM(C20:D20)</f>
        <v>0</v>
      </c>
      <c r="F20" s="4"/>
      <c r="IU20" s="4">
        <f>SUM(E20)</f>
        <v>0</v>
      </c>
    </row>
    <row r="21" spans="1:255" ht="13.5" thickBot="1" x14ac:dyDescent="0.25">
      <c r="A21" s="916">
        <v>4</v>
      </c>
      <c r="B21" s="917" t="s">
        <v>415</v>
      </c>
      <c r="C21" s="931">
        <f>SUM(C19:C20)</f>
        <v>3</v>
      </c>
      <c r="D21" s="931">
        <f>SUM(D19:D20)</f>
        <v>0</v>
      </c>
      <c r="E21" s="931">
        <f>SUM(C21:D21)</f>
        <v>3</v>
      </c>
      <c r="F21" s="4"/>
      <c r="G21" s="4"/>
    </row>
    <row r="22" spans="1:255" ht="13.5" thickBot="1" x14ac:dyDescent="0.25">
      <c r="A22" s="918" t="s">
        <v>86</v>
      </c>
      <c r="B22" s="932" t="s">
        <v>416</v>
      </c>
      <c r="C22" s="933">
        <f>C18+C21</f>
        <v>3</v>
      </c>
      <c r="D22" s="933">
        <f>D18+D21</f>
        <v>0</v>
      </c>
      <c r="E22" s="933">
        <f>E18+E21</f>
        <v>3</v>
      </c>
      <c r="F22" s="4"/>
      <c r="G22" s="4"/>
      <c r="H22" s="4"/>
    </row>
    <row r="23" spans="1:255" ht="21.75" customHeight="1" x14ac:dyDescent="0.2"/>
    <row r="24" spans="1:255" s="899" customFormat="1" ht="18" customHeight="1" x14ac:dyDescent="0.25">
      <c r="A24" s="934" t="s">
        <v>345</v>
      </c>
      <c r="B24" s="1064" t="s">
        <v>417</v>
      </c>
      <c r="C24" s="1064"/>
      <c r="D24" s="1064"/>
      <c r="E24" s="1064"/>
    </row>
    <row r="25" spans="1:255" ht="13.7" customHeight="1" thickBot="1" x14ac:dyDescent="0.25">
      <c r="C25" s="935"/>
      <c r="E25" s="16" t="s">
        <v>107</v>
      </c>
    </row>
    <row r="26" spans="1:255" ht="24" customHeight="1" x14ac:dyDescent="0.2">
      <c r="A26" s="936" t="s">
        <v>418</v>
      </c>
      <c r="B26" s="1058" t="s">
        <v>409</v>
      </c>
      <c r="C26" s="1060" t="s">
        <v>335</v>
      </c>
      <c r="D26" s="1062" t="s">
        <v>410</v>
      </c>
      <c r="E26" s="1060" t="s">
        <v>376</v>
      </c>
    </row>
    <row r="27" spans="1:255" ht="13.7" customHeight="1" thickBot="1" x14ac:dyDescent="0.25">
      <c r="A27" s="937"/>
      <c r="B27" s="1059"/>
      <c r="C27" s="1061"/>
      <c r="D27" s="1063"/>
      <c r="E27" s="1061"/>
    </row>
    <row r="28" spans="1:255" x14ac:dyDescent="0.2">
      <c r="A28" s="938"/>
      <c r="B28" s="939"/>
      <c r="C28" s="940"/>
      <c r="D28" s="941"/>
      <c r="E28" s="942">
        <f>SUM(C28:D28)</f>
        <v>0</v>
      </c>
    </row>
    <row r="29" spans="1:255" x14ac:dyDescent="0.2">
      <c r="A29" s="938"/>
      <c r="B29" s="939"/>
      <c r="C29" s="940"/>
      <c r="D29" s="941"/>
      <c r="E29" s="942">
        <f>SUM(C29:D29)</f>
        <v>0</v>
      </c>
    </row>
    <row r="30" spans="1:255" ht="13.5" thickBot="1" x14ac:dyDescent="0.25">
      <c r="A30" s="938"/>
      <c r="B30" s="939"/>
      <c r="C30" s="940"/>
      <c r="D30" s="941"/>
      <c r="E30" s="942">
        <f>SUM(C30:D30)</f>
        <v>0</v>
      </c>
    </row>
    <row r="31" spans="1:255" ht="14.25" thickTop="1" thickBot="1" x14ac:dyDescent="0.25">
      <c r="A31" s="943" t="s">
        <v>97</v>
      </c>
      <c r="B31" s="944" t="s">
        <v>419</v>
      </c>
      <c r="C31" s="945">
        <f>SUM(C28:C30)</f>
        <v>0</v>
      </c>
      <c r="D31" s="945">
        <f>SUM(D28:D30)</f>
        <v>0</v>
      </c>
      <c r="E31" s="945">
        <f>SUM(E28:E30)</f>
        <v>0</v>
      </c>
    </row>
    <row r="32" spans="1:255" ht="14.25" thickTop="1" thickBot="1" x14ac:dyDescent="0.25">
      <c r="A32" s="946" t="s">
        <v>98</v>
      </c>
      <c r="B32" s="947" t="s">
        <v>420</v>
      </c>
      <c r="C32" s="948"/>
      <c r="D32" s="948"/>
      <c r="E32" s="948"/>
    </row>
    <row r="33" spans="1:5" ht="14.25" thickTop="1" thickBot="1" x14ac:dyDescent="0.25">
      <c r="A33" s="949"/>
      <c r="B33" s="950" t="s">
        <v>421</v>
      </c>
      <c r="C33" s="951">
        <f>SUM(C31:C32)</f>
        <v>0</v>
      </c>
      <c r="D33" s="951">
        <f>SUM(D31:D32)</f>
        <v>0</v>
      </c>
      <c r="E33" s="951">
        <f>SUM(E31:E32)</f>
        <v>0</v>
      </c>
    </row>
    <row r="34" spans="1:5" ht="13.5" thickTop="1" x14ac:dyDescent="0.2"/>
    <row r="36" spans="1:5" s="952" customFormat="1" ht="15.75" x14ac:dyDescent="0.25">
      <c r="A36" s="934" t="s">
        <v>422</v>
      </c>
      <c r="B36" s="1064" t="s">
        <v>423</v>
      </c>
      <c r="C36" s="1064"/>
      <c r="D36" s="1064"/>
      <c r="E36" s="1064"/>
    </row>
    <row r="37" spans="1:5" ht="13.5" thickBot="1" x14ac:dyDescent="0.25">
      <c r="C37" s="935"/>
      <c r="E37" s="16" t="s">
        <v>107</v>
      </c>
    </row>
    <row r="38" spans="1:5" ht="12.75" customHeight="1" x14ac:dyDescent="0.2">
      <c r="A38" s="936" t="s">
        <v>418</v>
      </c>
      <c r="B38" s="1058" t="s">
        <v>409</v>
      </c>
      <c r="C38" s="1060" t="s">
        <v>335</v>
      </c>
      <c r="D38" s="1062" t="s">
        <v>410</v>
      </c>
      <c r="E38" s="1060" t="s">
        <v>376</v>
      </c>
    </row>
    <row r="39" spans="1:5" ht="13.5" thickBot="1" x14ac:dyDescent="0.25">
      <c r="A39" s="937"/>
      <c r="B39" s="1059"/>
      <c r="C39" s="1061"/>
      <c r="D39" s="1063"/>
      <c r="E39" s="1061"/>
    </row>
    <row r="40" spans="1:5" x14ac:dyDescent="0.2">
      <c r="A40" s="938"/>
      <c r="B40" s="953" t="s">
        <v>432</v>
      </c>
      <c r="C40" s="940">
        <v>408</v>
      </c>
      <c r="D40" s="941"/>
      <c r="E40" s="941">
        <f t="shared" ref="E40:E42" si="0">SUM(C40:D40)</f>
        <v>408</v>
      </c>
    </row>
    <row r="41" spans="1:5" x14ac:dyDescent="0.2">
      <c r="A41" s="938"/>
      <c r="B41" s="953" t="s">
        <v>431</v>
      </c>
      <c r="C41" s="940">
        <v>183</v>
      </c>
      <c r="D41" s="941"/>
      <c r="E41" s="941">
        <f t="shared" si="0"/>
        <v>183</v>
      </c>
    </row>
    <row r="42" spans="1:5" x14ac:dyDescent="0.2">
      <c r="A42" s="938"/>
      <c r="B42" s="953" t="s">
        <v>444</v>
      </c>
      <c r="C42" s="940"/>
      <c r="D42" s="941">
        <v>43</v>
      </c>
      <c r="E42" s="941">
        <f t="shared" si="0"/>
        <v>43</v>
      </c>
    </row>
    <row r="43" spans="1:5" x14ac:dyDescent="0.2">
      <c r="A43" s="938"/>
      <c r="B43" s="954" t="s">
        <v>433</v>
      </c>
      <c r="C43" s="955">
        <f>SUM(C40:C42)</f>
        <v>591</v>
      </c>
      <c r="D43" s="955">
        <f t="shared" ref="D43:E43" si="1">SUM(D40:D42)</f>
        <v>43</v>
      </c>
      <c r="E43" s="955">
        <f t="shared" si="1"/>
        <v>634</v>
      </c>
    </row>
    <row r="44" spans="1:5" ht="13.5" thickBot="1" x14ac:dyDescent="0.25">
      <c r="A44" s="938"/>
      <c r="B44" s="953"/>
      <c r="C44" s="940"/>
      <c r="D44" s="941"/>
      <c r="E44" s="942">
        <f>SUM(C44:D44)</f>
        <v>0</v>
      </c>
    </row>
    <row r="45" spans="1:5" ht="14.25" thickTop="1" thickBot="1" x14ac:dyDescent="0.25">
      <c r="A45" s="943" t="s">
        <v>97</v>
      </c>
      <c r="B45" s="944" t="s">
        <v>424</v>
      </c>
      <c r="C45" s="945">
        <f>SUM(C43:C44)</f>
        <v>591</v>
      </c>
      <c r="D45" s="945">
        <f>SUM(D43:D44)</f>
        <v>43</v>
      </c>
      <c r="E45" s="945">
        <f>SUM(E43:E44)</f>
        <v>634</v>
      </c>
    </row>
    <row r="46" spans="1:5" ht="14.25" thickTop="1" thickBot="1" x14ac:dyDescent="0.25">
      <c r="A46" s="946" t="s">
        <v>98</v>
      </c>
      <c r="B46" s="947" t="s">
        <v>420</v>
      </c>
      <c r="C46" s="948"/>
      <c r="D46" s="948"/>
      <c r="E46" s="948"/>
    </row>
    <row r="47" spans="1:5" ht="14.25" thickTop="1" thickBot="1" x14ac:dyDescent="0.25">
      <c r="A47" s="949"/>
      <c r="B47" s="950" t="s">
        <v>425</v>
      </c>
      <c r="C47" s="951">
        <f>SUM(C45:C46)</f>
        <v>591</v>
      </c>
      <c r="D47" s="951">
        <f>SUM(D45:D46)</f>
        <v>43</v>
      </c>
      <c r="E47" s="951">
        <f>SUM(E45:E46)</f>
        <v>634</v>
      </c>
    </row>
    <row r="48" spans="1:5" ht="13.5" thickTop="1" x14ac:dyDescent="0.2"/>
    <row r="50" spans="1:5" s="952" customFormat="1" ht="15.75" x14ac:dyDescent="0.25">
      <c r="A50" s="934" t="s">
        <v>426</v>
      </c>
      <c r="B50" s="1064" t="s">
        <v>427</v>
      </c>
      <c r="C50" s="1064"/>
      <c r="D50" s="1064"/>
      <c r="E50" s="1064"/>
    </row>
    <row r="51" spans="1:5" ht="13.5" thickBot="1" x14ac:dyDescent="0.25">
      <c r="C51" s="935"/>
      <c r="E51" s="16" t="s">
        <v>107</v>
      </c>
    </row>
    <row r="52" spans="1:5" ht="12.75" customHeight="1" x14ac:dyDescent="0.2">
      <c r="A52" s="936" t="s">
        <v>418</v>
      </c>
      <c r="B52" s="1058" t="s">
        <v>409</v>
      </c>
      <c r="C52" s="1060" t="s">
        <v>335</v>
      </c>
      <c r="D52" s="1062" t="s">
        <v>410</v>
      </c>
      <c r="E52" s="1060" t="s">
        <v>376</v>
      </c>
    </row>
    <row r="53" spans="1:5" ht="13.5" thickBot="1" x14ac:dyDescent="0.25">
      <c r="A53" s="937"/>
      <c r="B53" s="1059"/>
      <c r="C53" s="1061"/>
      <c r="D53" s="1063"/>
      <c r="E53" s="1061"/>
    </row>
    <row r="54" spans="1:5" x14ac:dyDescent="0.2">
      <c r="A54" s="938"/>
      <c r="B54" s="939"/>
      <c r="C54" s="940"/>
      <c r="D54" s="941"/>
      <c r="E54" s="942">
        <f>SUM(C54:D54)</f>
        <v>0</v>
      </c>
    </row>
    <row r="55" spans="1:5" x14ac:dyDescent="0.2">
      <c r="A55" s="938"/>
      <c r="B55" s="939"/>
      <c r="C55" s="940"/>
      <c r="D55" s="941"/>
      <c r="E55" s="942">
        <f>SUM(C55:D55)</f>
        <v>0</v>
      </c>
    </row>
    <row r="56" spans="1:5" ht="13.5" thickBot="1" x14ac:dyDescent="0.25">
      <c r="A56" s="938"/>
      <c r="B56" s="939"/>
      <c r="C56" s="940"/>
      <c r="D56" s="941"/>
      <c r="E56" s="942">
        <f>SUM(C56:D56)</f>
        <v>0</v>
      </c>
    </row>
    <row r="57" spans="1:5" ht="14.25" thickTop="1" thickBot="1" x14ac:dyDescent="0.25">
      <c r="A57" s="943" t="s">
        <v>97</v>
      </c>
      <c r="B57" s="944" t="s">
        <v>428</v>
      </c>
      <c r="C57" s="945">
        <f>SUM(C54:C56)</f>
        <v>0</v>
      </c>
      <c r="D57" s="945">
        <f>SUM(D54:D56)</f>
        <v>0</v>
      </c>
      <c r="E57" s="945">
        <f>SUM(E54:E56)</f>
        <v>0</v>
      </c>
    </row>
    <row r="58" spans="1:5" ht="14.25" thickTop="1" thickBot="1" x14ac:dyDescent="0.25">
      <c r="A58" s="946" t="s">
        <v>98</v>
      </c>
      <c r="B58" s="947" t="s">
        <v>429</v>
      </c>
      <c r="C58" s="948"/>
      <c r="D58" s="948"/>
      <c r="E58" s="948"/>
    </row>
    <row r="59" spans="1:5" ht="14.25" thickTop="1" thickBot="1" x14ac:dyDescent="0.25">
      <c r="A59" s="949"/>
      <c r="B59" s="950" t="s">
        <v>430</v>
      </c>
      <c r="C59" s="951">
        <f>SUM(C57:C58)</f>
        <v>0</v>
      </c>
      <c r="D59" s="951">
        <f>SUM(D57:D58)</f>
        <v>0</v>
      </c>
      <c r="E59" s="951">
        <f>SUM(E57:E58)</f>
        <v>0</v>
      </c>
    </row>
    <row r="60" spans="1:5" ht="13.5" thickTop="1" x14ac:dyDescent="0.2"/>
  </sheetData>
  <mergeCells count="16">
    <mergeCell ref="A4:E4"/>
    <mergeCell ref="B24:E24"/>
    <mergeCell ref="B26:B27"/>
    <mergeCell ref="C26:C27"/>
    <mergeCell ref="D26:D27"/>
    <mergeCell ref="E26:E27"/>
    <mergeCell ref="B52:B53"/>
    <mergeCell ref="C52:C53"/>
    <mergeCell ref="D52:D53"/>
    <mergeCell ref="E52:E53"/>
    <mergeCell ref="B36:E36"/>
    <mergeCell ref="B38:B39"/>
    <mergeCell ref="C38:C39"/>
    <mergeCell ref="D38:D39"/>
    <mergeCell ref="E38:E39"/>
    <mergeCell ref="B50:E50"/>
  </mergeCells>
  <printOptions horizontalCentered="1" verticalCentered="1" gridLinesSet="0"/>
  <pageMargins left="0.63" right="0.51" top="0.46" bottom="0.48" header="0.28999999999999998" footer="0.3"/>
  <pageSetup paperSize="9" scale="90" orientation="portrait" r:id="rId1"/>
  <headerFooter alignWithMargins="0">
    <oddFooter>&amp;L&amp;F&amp;C&amp;D,  &amp;T&amp;R&amp;A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6" activePane="bottomRight" state="frozen"/>
      <selection pane="topRight" activeCell="C1" sqref="C1"/>
      <selection pane="bottomLeft" activeCell="A7" sqref="A7"/>
      <selection pane="bottomRight" activeCell="K4" sqref="K4"/>
    </sheetView>
  </sheetViews>
  <sheetFormatPr defaultColWidth="10.6640625" defaultRowHeight="12.75" x14ac:dyDescent="0.2"/>
  <cols>
    <col min="1" max="1" width="6.5" style="62" customWidth="1"/>
    <col min="2" max="2" width="41.33203125" style="74" customWidth="1"/>
    <col min="3" max="3" width="17.33203125" style="63" customWidth="1"/>
    <col min="4" max="6" width="15.1640625" style="63" customWidth="1"/>
    <col min="7" max="9" width="15.1640625" style="62" customWidth="1"/>
    <col min="10" max="10" width="16.1640625" style="62" customWidth="1"/>
    <col min="11" max="11" width="15.33203125" style="62" customWidth="1"/>
    <col min="12" max="16384" width="10.6640625" style="62"/>
  </cols>
  <sheetData>
    <row r="1" spans="1:11" s="19" customFormat="1" ht="15.75" x14ac:dyDescent="0.2">
      <c r="B1" s="64"/>
      <c r="C1" s="65"/>
      <c r="D1" s="64"/>
      <c r="E1" s="66"/>
      <c r="F1" s="67"/>
      <c r="H1" s="67"/>
      <c r="I1" s="68"/>
      <c r="J1" s="68"/>
      <c r="K1" s="705" t="s">
        <v>440</v>
      </c>
    </row>
    <row r="2" spans="1:11" s="19" customFormat="1" x14ac:dyDescent="0.2">
      <c r="B2" s="64"/>
      <c r="C2" s="65"/>
      <c r="D2" s="64"/>
      <c r="E2" s="66"/>
      <c r="F2" s="649"/>
      <c r="G2" s="659"/>
      <c r="H2" s="659"/>
      <c r="I2" s="649"/>
      <c r="J2" s="649"/>
      <c r="K2" s="705" t="s">
        <v>342</v>
      </c>
    </row>
    <row r="3" spans="1:11" s="19" customFormat="1" x14ac:dyDescent="0.2">
      <c r="B3" s="64"/>
      <c r="C3" s="65"/>
      <c r="D3" s="64"/>
      <c r="E3" s="66"/>
      <c r="F3" s="649"/>
      <c r="G3" s="659"/>
      <c r="H3" s="659"/>
      <c r="I3" s="649"/>
      <c r="J3" s="649"/>
      <c r="K3" s="962" t="s">
        <v>445</v>
      </c>
    </row>
    <row r="4" spans="1:11" s="19" customFormat="1" x14ac:dyDescent="0.2">
      <c r="B4" s="64"/>
      <c r="C4" s="65"/>
      <c r="D4" s="64"/>
      <c r="E4" s="66"/>
      <c r="F4" s="649"/>
      <c r="G4" s="659"/>
      <c r="H4" s="659"/>
      <c r="I4" s="649"/>
      <c r="J4" s="649"/>
      <c r="K4" s="649"/>
    </row>
    <row r="5" spans="1:11" s="19" customFormat="1" x14ac:dyDescent="0.2">
      <c r="B5" s="64"/>
      <c r="C5" s="69"/>
      <c r="D5" s="70"/>
      <c r="E5" s="71"/>
      <c r="F5" s="72"/>
      <c r="G5" s="20"/>
    </row>
    <row r="6" spans="1:11" s="19" customFormat="1" ht="20.25" x14ac:dyDescent="0.3">
      <c r="A6" s="1082" t="s">
        <v>374</v>
      </c>
      <c r="B6" s="1082"/>
      <c r="C6" s="1082"/>
      <c r="D6" s="1082"/>
      <c r="E6" s="1082"/>
      <c r="F6" s="1082"/>
      <c r="G6" s="1082"/>
      <c r="H6" s="1082"/>
      <c r="I6" s="1082"/>
    </row>
    <row r="7" spans="1:11" s="19" customFormat="1" ht="20.25" x14ac:dyDescent="0.3">
      <c r="A7" s="678"/>
      <c r="B7" s="678"/>
      <c r="C7" s="678"/>
      <c r="D7" s="678"/>
      <c r="E7" s="678"/>
      <c r="F7" s="678"/>
      <c r="G7" s="678"/>
      <c r="H7" s="678"/>
      <c r="I7" s="678"/>
    </row>
    <row r="8" spans="1:11" s="22" customFormat="1" ht="23.45" customHeight="1" x14ac:dyDescent="0.25">
      <c r="A8" s="658" t="s">
        <v>346</v>
      </c>
      <c r="B8" s="1083" t="s">
        <v>370</v>
      </c>
      <c r="C8" s="1083"/>
      <c r="D8" s="1083"/>
      <c r="E8" s="1083"/>
      <c r="F8" s="1083"/>
      <c r="G8" s="1083"/>
      <c r="H8" s="1083"/>
      <c r="I8" s="1083"/>
    </row>
    <row r="9" spans="1:11" s="22" customFormat="1" ht="30.75" customHeight="1" thickBot="1" x14ac:dyDescent="0.3">
      <c r="B9" s="73"/>
      <c r="C9" s="1084"/>
      <c r="D9" s="1084"/>
      <c r="E9" s="1084"/>
      <c r="F9" s="1084"/>
      <c r="G9" s="21"/>
      <c r="I9" s="16" t="s">
        <v>107</v>
      </c>
    </row>
    <row r="10" spans="1:11" s="76" customFormat="1" ht="21.75" customHeight="1" thickBot="1" x14ac:dyDescent="0.25">
      <c r="A10" s="1085" t="s">
        <v>124</v>
      </c>
      <c r="B10" s="1087" t="s">
        <v>246</v>
      </c>
      <c r="C10" s="1089" t="s">
        <v>343</v>
      </c>
      <c r="D10" s="1091" t="s">
        <v>136</v>
      </c>
      <c r="E10" s="1092"/>
      <c r="F10" s="1092"/>
      <c r="G10" s="1093" t="s">
        <v>371</v>
      </c>
      <c r="H10" s="1094"/>
      <c r="I10" s="1095"/>
    </row>
    <row r="11" spans="1:11" s="76" customFormat="1" ht="39" thickBot="1" x14ac:dyDescent="0.25">
      <c r="A11" s="1086"/>
      <c r="B11" s="1088"/>
      <c r="C11" s="1090"/>
      <c r="D11" s="77" t="s">
        <v>70</v>
      </c>
      <c r="E11" s="78" t="s">
        <v>247</v>
      </c>
      <c r="F11" s="79" t="s">
        <v>248</v>
      </c>
      <c r="G11" s="80" t="s">
        <v>249</v>
      </c>
      <c r="H11" s="79" t="s">
        <v>248</v>
      </c>
      <c r="I11" s="81" t="s">
        <v>250</v>
      </c>
    </row>
    <row r="12" spans="1:11" s="86" customFormat="1" ht="13.5" thickBot="1" x14ac:dyDescent="0.25">
      <c r="A12" s="82" t="s">
        <v>89</v>
      </c>
      <c r="B12" s="83" t="s">
        <v>91</v>
      </c>
      <c r="C12" s="84" t="s">
        <v>92</v>
      </c>
      <c r="D12" s="82" t="s">
        <v>94</v>
      </c>
      <c r="E12" s="83" t="s">
        <v>50</v>
      </c>
      <c r="F12" s="84" t="s">
        <v>51</v>
      </c>
      <c r="G12" s="85" t="s">
        <v>95</v>
      </c>
      <c r="H12" s="84" t="s">
        <v>96</v>
      </c>
      <c r="I12" s="82" t="s">
        <v>53</v>
      </c>
    </row>
    <row r="13" spans="1:11" s="86" customFormat="1" ht="19.5" customHeight="1" x14ac:dyDescent="0.2">
      <c r="A13" s="125">
        <v>1</v>
      </c>
      <c r="B13" s="132"/>
      <c r="C13" s="133"/>
      <c r="D13" s="88">
        <f>SUM(E13:F13)</f>
        <v>0</v>
      </c>
      <c r="E13" s="134"/>
      <c r="F13" s="429"/>
      <c r="G13" s="423"/>
      <c r="H13" s="430"/>
      <c r="I13" s="88">
        <f>SUM(G13:H13)</f>
        <v>0</v>
      </c>
    </row>
    <row r="14" spans="1:11" s="86" customFormat="1" ht="19.5" customHeight="1" x14ac:dyDescent="0.2">
      <c r="A14" s="125">
        <v>2</v>
      </c>
      <c r="B14" s="132"/>
      <c r="C14" s="133"/>
      <c r="D14" s="88">
        <f>SUM(E14:F14)</f>
        <v>0</v>
      </c>
      <c r="E14" s="134"/>
      <c r="F14" s="136"/>
      <c r="G14" s="135"/>
      <c r="H14" s="136"/>
      <c r="I14" s="88">
        <f>SUM(G14:H14)</f>
        <v>0</v>
      </c>
      <c r="J14" s="137"/>
    </row>
    <row r="15" spans="1:11" s="86" customFormat="1" ht="19.5" customHeight="1" thickBot="1" x14ac:dyDescent="0.25">
      <c r="A15" s="87">
        <v>3</v>
      </c>
      <c r="B15" s="422"/>
      <c r="C15" s="89"/>
      <c r="D15" s="88">
        <f>SUM(E15:F15)</f>
        <v>0</v>
      </c>
      <c r="E15" s="90"/>
      <c r="F15" s="91"/>
      <c r="G15" s="92"/>
      <c r="H15" s="92"/>
      <c r="I15" s="88">
        <f>SUM(G15:H15)</f>
        <v>0</v>
      </c>
      <c r="J15" s="116"/>
    </row>
    <row r="16" spans="1:11" s="76" customFormat="1" ht="21.4" customHeight="1" thickBot="1" x14ac:dyDescent="0.25">
      <c r="A16" s="424" t="s">
        <v>72</v>
      </c>
      <c r="B16" s="653" t="s">
        <v>251</v>
      </c>
      <c r="C16" s="425"/>
      <c r="D16" s="426">
        <f t="shared" ref="D16:I16" si="0">SUM(D13:D15)</f>
        <v>0</v>
      </c>
      <c r="E16" s="426">
        <f t="shared" si="0"/>
        <v>0</v>
      </c>
      <c r="F16" s="426">
        <f t="shared" si="0"/>
        <v>0</v>
      </c>
      <c r="G16" s="426">
        <f t="shared" si="0"/>
        <v>0</v>
      </c>
      <c r="H16" s="426">
        <f t="shared" si="0"/>
        <v>0</v>
      </c>
      <c r="I16" s="426">
        <f t="shared" si="0"/>
        <v>0</v>
      </c>
      <c r="J16" s="96"/>
    </row>
    <row r="17" spans="1:11" s="76" customFormat="1" ht="19.5" customHeight="1" x14ac:dyDescent="0.2">
      <c r="A17" s="97">
        <v>1</v>
      </c>
      <c r="B17" s="98"/>
      <c r="C17" s="99"/>
      <c r="D17" s="88">
        <f t="shared" ref="D17:D22" si="1">SUM(E17:F17)</f>
        <v>0</v>
      </c>
      <c r="E17" s="100"/>
      <c r="F17" s="101"/>
      <c r="G17" s="102"/>
      <c r="H17" s="103"/>
      <c r="I17" s="104">
        <v>0</v>
      </c>
    </row>
    <row r="18" spans="1:11" s="76" customFormat="1" ht="19.5" customHeight="1" thickBot="1" x14ac:dyDescent="0.25">
      <c r="A18" s="105">
        <f>A17+1</f>
        <v>2</v>
      </c>
      <c r="B18" s="106"/>
      <c r="C18" s="107"/>
      <c r="D18" s="88">
        <f t="shared" si="1"/>
        <v>0</v>
      </c>
      <c r="E18" s="100"/>
      <c r="F18" s="101"/>
      <c r="G18" s="108"/>
      <c r="H18" s="109"/>
      <c r="I18" s="104">
        <v>0</v>
      </c>
    </row>
    <row r="19" spans="1:11" s="76" customFormat="1" ht="21.75" customHeight="1" thickBot="1" x14ac:dyDescent="0.25">
      <c r="A19" s="93" t="s">
        <v>79</v>
      </c>
      <c r="B19" s="654" t="s">
        <v>252</v>
      </c>
      <c r="C19" s="94"/>
      <c r="D19" s="95">
        <f t="shared" ref="D19:I19" si="2">SUM(D17:D18)</f>
        <v>0</v>
      </c>
      <c r="E19" s="128">
        <f t="shared" si="2"/>
        <v>0</v>
      </c>
      <c r="F19" s="126">
        <f t="shared" si="2"/>
        <v>0</v>
      </c>
      <c r="G19" s="128">
        <f t="shared" si="2"/>
        <v>0</v>
      </c>
      <c r="H19" s="126">
        <f t="shared" si="2"/>
        <v>0</v>
      </c>
      <c r="I19" s="95">
        <f t="shared" si="2"/>
        <v>0</v>
      </c>
    </row>
    <row r="20" spans="1:11" s="76" customFormat="1" ht="19.5" customHeight="1" x14ac:dyDescent="0.2">
      <c r="A20" s="105">
        <v>1</v>
      </c>
      <c r="B20" s="418"/>
      <c r="C20" s="419"/>
      <c r="D20" s="88">
        <f t="shared" si="1"/>
        <v>0</v>
      </c>
      <c r="E20" s="108"/>
      <c r="F20" s="111"/>
      <c r="G20" s="100"/>
      <c r="H20" s="110"/>
      <c r="I20" s="104">
        <f>SUM(G20:H20)</f>
        <v>0</v>
      </c>
    </row>
    <row r="21" spans="1:11" s="76" customFormat="1" ht="19.5" customHeight="1" x14ac:dyDescent="0.2">
      <c r="A21" s="105">
        <f>A20+1</f>
        <v>2</v>
      </c>
      <c r="B21" s="420"/>
      <c r="C21" s="421"/>
      <c r="D21" s="88">
        <f t="shared" si="1"/>
        <v>0</v>
      </c>
      <c r="E21" s="108"/>
      <c r="F21" s="111"/>
      <c r="G21" s="100"/>
      <c r="H21" s="110"/>
      <c r="I21" s="104">
        <f>SUM(G21:H21)</f>
        <v>0</v>
      </c>
    </row>
    <row r="22" spans="1:11" s="76" customFormat="1" ht="19.5" customHeight="1" thickBot="1" x14ac:dyDescent="0.25">
      <c r="A22" s="105">
        <f>A21+1</f>
        <v>3</v>
      </c>
      <c r="B22" s="420"/>
      <c r="C22" s="421"/>
      <c r="D22" s="88">
        <f t="shared" si="1"/>
        <v>0</v>
      </c>
      <c r="E22" s="115"/>
      <c r="F22" s="427"/>
      <c r="G22" s="90"/>
      <c r="H22" s="428"/>
      <c r="I22" s="104">
        <f>SUM(G22:H22)</f>
        <v>0</v>
      </c>
    </row>
    <row r="23" spans="1:11" s="76" customFormat="1" ht="21.75" customHeight="1" thickBot="1" x14ac:dyDescent="0.25">
      <c r="A23" s="93" t="s">
        <v>82</v>
      </c>
      <c r="B23" s="654" t="s">
        <v>135</v>
      </c>
      <c r="C23" s="94"/>
      <c r="D23" s="95">
        <f t="shared" ref="D23:I23" si="3">SUM(D20:D22)</f>
        <v>0</v>
      </c>
      <c r="E23" s="128">
        <f t="shared" si="3"/>
        <v>0</v>
      </c>
      <c r="F23" s="126">
        <f t="shared" si="3"/>
        <v>0</v>
      </c>
      <c r="G23" s="128">
        <f t="shared" si="3"/>
        <v>0</v>
      </c>
      <c r="H23" s="126">
        <f t="shared" si="3"/>
        <v>0</v>
      </c>
      <c r="I23" s="95">
        <f t="shared" si="3"/>
        <v>0</v>
      </c>
    </row>
    <row r="24" spans="1:11" s="76" customFormat="1" ht="21.75" customHeight="1" thickBot="1" x14ac:dyDescent="0.25">
      <c r="A24" s="1096" t="s">
        <v>253</v>
      </c>
      <c r="B24" s="1097"/>
      <c r="C24" s="1097"/>
      <c r="D24" s="112">
        <f t="shared" ref="D24:I24" si="4">D23+D19+D16</f>
        <v>0</v>
      </c>
      <c r="E24" s="129">
        <f t="shared" si="4"/>
        <v>0</v>
      </c>
      <c r="F24" s="127">
        <f t="shared" si="4"/>
        <v>0</v>
      </c>
      <c r="G24" s="129">
        <f t="shared" si="4"/>
        <v>0</v>
      </c>
      <c r="H24" s="127">
        <f t="shared" si="4"/>
        <v>0</v>
      </c>
      <c r="I24" s="112">
        <f t="shared" si="4"/>
        <v>0</v>
      </c>
    </row>
    <row r="25" spans="1:11" s="76" customFormat="1" ht="14.25" customHeight="1" x14ac:dyDescent="0.2">
      <c r="B25" s="113"/>
      <c r="C25" s="114"/>
      <c r="D25" s="114"/>
      <c r="E25" s="114"/>
      <c r="F25" s="114"/>
    </row>
    <row r="26" spans="1:11" s="76" customFormat="1" ht="36.75" customHeight="1" x14ac:dyDescent="0.2">
      <c r="B26" s="113"/>
      <c r="C26" s="114"/>
      <c r="D26" s="114"/>
      <c r="E26" s="114"/>
      <c r="F26" s="114"/>
    </row>
    <row r="27" spans="1:11" s="76" customFormat="1" ht="23.25" customHeight="1" x14ac:dyDescent="0.2">
      <c r="B27" s="113"/>
      <c r="C27" s="114"/>
      <c r="D27" s="114"/>
      <c r="E27" s="114"/>
      <c r="F27" s="114"/>
    </row>
    <row r="28" spans="1:11" ht="18" customHeight="1" x14ac:dyDescent="0.2"/>
    <row r="29" spans="1:11" ht="20.25" x14ac:dyDescent="0.2">
      <c r="A29" s="1098"/>
      <c r="B29" s="1098"/>
      <c r="C29" s="1098"/>
      <c r="D29" s="1098"/>
      <c r="E29" s="1098"/>
      <c r="F29" s="1098"/>
      <c r="G29" s="1098"/>
      <c r="H29" s="1098"/>
      <c r="I29" s="1098"/>
      <c r="J29" s="1098"/>
    </row>
    <row r="30" spans="1:11" ht="20.25" x14ac:dyDescent="0.2">
      <c r="A30" s="655" t="s">
        <v>345</v>
      </c>
      <c r="B30" s="1098" t="s">
        <v>372</v>
      </c>
      <c r="C30" s="1098"/>
      <c r="D30" s="1098"/>
      <c r="E30" s="1098"/>
      <c r="F30" s="1098"/>
      <c r="G30" s="1098"/>
      <c r="H30" s="1098"/>
      <c r="I30" s="1098"/>
      <c r="J30" s="1098"/>
      <c r="K30" s="1098"/>
    </row>
    <row r="31" spans="1:11" ht="18" x14ac:dyDescent="0.2">
      <c r="A31" s="656"/>
      <c r="B31" s="1084" t="s">
        <v>68</v>
      </c>
      <c r="C31" s="1084"/>
      <c r="D31" s="1084"/>
      <c r="E31" s="1084"/>
      <c r="F31" s="1084"/>
      <c r="G31" s="1084"/>
      <c r="H31" s="1084"/>
      <c r="I31" s="1084"/>
      <c r="J31" s="1084"/>
      <c r="K31" s="1084"/>
    </row>
    <row r="32" spans="1:11" ht="22.7" customHeight="1" thickBot="1" x14ac:dyDescent="0.25">
      <c r="J32" s="657"/>
      <c r="K32" s="657" t="s">
        <v>107</v>
      </c>
    </row>
    <row r="33" spans="1:11" ht="18.75" customHeight="1" thickBot="1" x14ac:dyDescent="0.25">
      <c r="A33" s="1099" t="s">
        <v>71</v>
      </c>
      <c r="B33" s="1102" t="s">
        <v>101</v>
      </c>
      <c r="C33" s="1070" t="s">
        <v>57</v>
      </c>
      <c r="D33" s="1071"/>
      <c r="E33" s="1071"/>
      <c r="F33" s="1071"/>
      <c r="G33" s="1072"/>
      <c r="H33" s="1070" t="s">
        <v>58</v>
      </c>
      <c r="I33" s="1071"/>
      <c r="J33" s="1071"/>
      <c r="K33" s="1072"/>
    </row>
    <row r="34" spans="1:11" ht="12.75" customHeight="1" x14ac:dyDescent="0.2">
      <c r="A34" s="1100"/>
      <c r="B34" s="1103"/>
      <c r="C34" s="1078" t="s">
        <v>61</v>
      </c>
      <c r="D34" s="1080" t="s">
        <v>377</v>
      </c>
      <c r="E34" s="1073" t="s">
        <v>108</v>
      </c>
      <c r="F34" s="1075" t="s">
        <v>378</v>
      </c>
      <c r="G34" s="1077" t="s">
        <v>62</v>
      </c>
      <c r="H34" s="1078" t="s">
        <v>67</v>
      </c>
      <c r="I34" s="1080" t="s">
        <v>59</v>
      </c>
      <c r="J34" s="1066" t="s">
        <v>344</v>
      </c>
      <c r="K34" s="1068" t="s">
        <v>60</v>
      </c>
    </row>
    <row r="35" spans="1:11" ht="44.45" customHeight="1" thickBot="1" x14ac:dyDescent="0.25">
      <c r="A35" s="1101"/>
      <c r="B35" s="1104"/>
      <c r="C35" s="1079"/>
      <c r="D35" s="1081"/>
      <c r="E35" s="1074"/>
      <c r="F35" s="1076"/>
      <c r="G35" s="1069"/>
      <c r="H35" s="1079"/>
      <c r="I35" s="1081"/>
      <c r="J35" s="1067"/>
      <c r="K35" s="1069"/>
    </row>
    <row r="36" spans="1:11" ht="14.25" customHeight="1" thickBot="1" x14ac:dyDescent="0.25">
      <c r="A36" s="227">
        <v>1</v>
      </c>
      <c r="B36" s="227">
        <v>2</v>
      </c>
      <c r="C36" s="235">
        <v>3</v>
      </c>
      <c r="D36" s="717">
        <v>4</v>
      </c>
      <c r="E36" s="685">
        <v>5</v>
      </c>
      <c r="F36" s="684">
        <v>6</v>
      </c>
      <c r="G36" s="227">
        <v>7</v>
      </c>
      <c r="H36" s="683">
        <v>8</v>
      </c>
      <c r="I36" s="685">
        <v>9</v>
      </c>
      <c r="J36" s="684">
        <v>10</v>
      </c>
      <c r="K36" s="227">
        <v>11</v>
      </c>
    </row>
    <row r="37" spans="1:11" ht="27.75" customHeight="1" x14ac:dyDescent="0.2">
      <c r="A37" s="228">
        <v>1</v>
      </c>
      <c r="B37" s="229" t="s">
        <v>364</v>
      </c>
      <c r="C37" s="719" t="s">
        <v>379</v>
      </c>
      <c r="D37" s="236">
        <v>1040</v>
      </c>
      <c r="E37" s="236">
        <f>G37-C37-D37-F37</f>
        <v>0</v>
      </c>
      <c r="F37" s="234">
        <v>3</v>
      </c>
      <c r="G37" s="230">
        <f>K37</f>
        <v>1043</v>
      </c>
      <c r="H37" s="231">
        <f>K37</f>
        <v>1043</v>
      </c>
      <c r="I37" s="716">
        <f>K37-H37</f>
        <v>0</v>
      </c>
      <c r="J37" s="721">
        <v>0</v>
      </c>
      <c r="K37" s="232">
        <f>'önállóan működő'!E34</f>
        <v>1043</v>
      </c>
    </row>
    <row r="38" spans="1:11" ht="27.75" customHeight="1" x14ac:dyDescent="0.2">
      <c r="A38" s="233">
        <f t="shared" ref="A38:A40" si="5">A37+1</f>
        <v>2</v>
      </c>
      <c r="B38" s="229" t="s">
        <v>348</v>
      </c>
      <c r="C38" s="719" t="s">
        <v>379</v>
      </c>
      <c r="D38" s="236">
        <f>127+127</f>
        <v>254</v>
      </c>
      <c r="E38" s="236">
        <f t="shared" ref="E38:E40" si="6">G38-C38-D38-F38</f>
        <v>0</v>
      </c>
      <c r="F38" s="234">
        <v>0</v>
      </c>
      <c r="G38" s="230">
        <f t="shared" ref="G38:G40" si="7">K38</f>
        <v>254</v>
      </c>
      <c r="H38" s="231">
        <f>K38</f>
        <v>254</v>
      </c>
      <c r="I38" s="716">
        <v>0</v>
      </c>
      <c r="J38" s="722">
        <v>0</v>
      </c>
      <c r="K38" s="232">
        <f>'önállóan működő'!H34</f>
        <v>254</v>
      </c>
    </row>
    <row r="39" spans="1:11" ht="27.75" customHeight="1" x14ac:dyDescent="0.2">
      <c r="A39" s="233">
        <f t="shared" si="5"/>
        <v>3</v>
      </c>
      <c r="B39" s="229" t="s">
        <v>365</v>
      </c>
      <c r="C39" s="719" t="s">
        <v>379</v>
      </c>
      <c r="D39" s="236">
        <v>0</v>
      </c>
      <c r="E39" s="236">
        <f t="shared" si="6"/>
        <v>40</v>
      </c>
      <c r="F39" s="234">
        <v>0</v>
      </c>
      <c r="G39" s="230">
        <f t="shared" si="7"/>
        <v>40</v>
      </c>
      <c r="H39" s="231">
        <v>0</v>
      </c>
      <c r="I39" s="716">
        <f t="shared" ref="I39:I40" si="8">K39-H39</f>
        <v>40</v>
      </c>
      <c r="J39" s="722">
        <v>0</v>
      </c>
      <c r="K39" s="232">
        <f>'önállóan működő'!K34</f>
        <v>40</v>
      </c>
    </row>
    <row r="40" spans="1:11" ht="27.75" customHeight="1" thickBot="1" x14ac:dyDescent="0.25">
      <c r="A40" s="233">
        <f t="shared" si="5"/>
        <v>4</v>
      </c>
      <c r="B40" s="229" t="s">
        <v>363</v>
      </c>
      <c r="C40" s="719" t="s">
        <v>379</v>
      </c>
      <c r="D40" s="236">
        <v>600</v>
      </c>
      <c r="E40" s="236">
        <f t="shared" si="6"/>
        <v>0</v>
      </c>
      <c r="F40" s="234">
        <v>0</v>
      </c>
      <c r="G40" s="230">
        <f t="shared" si="7"/>
        <v>600</v>
      </c>
      <c r="H40" s="231">
        <v>0</v>
      </c>
      <c r="I40" s="716">
        <f t="shared" si="8"/>
        <v>600</v>
      </c>
      <c r="J40" s="722">
        <v>0</v>
      </c>
      <c r="K40" s="232">
        <f>'önállóan működő'!N34</f>
        <v>600</v>
      </c>
    </row>
    <row r="41" spans="1:11" ht="27.75" customHeight="1" thickBot="1" x14ac:dyDescent="0.25">
      <c r="A41" s="650" t="s">
        <v>82</v>
      </c>
      <c r="B41" s="651" t="s">
        <v>134</v>
      </c>
      <c r="C41" s="720">
        <f>SUM(C37:C40)</f>
        <v>0</v>
      </c>
      <c r="D41" s="718">
        <f t="shared" ref="D41:K41" si="9">SUM(D37:D40)</f>
        <v>1894</v>
      </c>
      <c r="E41" s="715">
        <f t="shared" si="9"/>
        <v>40</v>
      </c>
      <c r="F41" s="713">
        <f t="shared" si="9"/>
        <v>3</v>
      </c>
      <c r="G41" s="652">
        <f t="shared" si="9"/>
        <v>1937</v>
      </c>
      <c r="H41" s="714">
        <f t="shared" si="9"/>
        <v>1297</v>
      </c>
      <c r="I41" s="715">
        <f t="shared" si="9"/>
        <v>640</v>
      </c>
      <c r="J41" s="713">
        <f t="shared" si="9"/>
        <v>0</v>
      </c>
      <c r="K41" s="587">
        <f t="shared" si="9"/>
        <v>1937</v>
      </c>
    </row>
    <row r="43" spans="1:11" x14ac:dyDescent="0.2">
      <c r="D43" s="723">
        <f>'bevétfő '!J16+'bevétfő '!J52+'bevétfő '!J56+'bevétfő '!J69</f>
        <v>1894</v>
      </c>
      <c r="F43" s="723">
        <f>'bevétfő '!J81</f>
        <v>3</v>
      </c>
      <c r="G43" s="724">
        <f>'bevétfő '!J82</f>
        <v>1937</v>
      </c>
      <c r="K43" s="724">
        <f>'kiadfő '!I77</f>
        <v>1937</v>
      </c>
    </row>
  </sheetData>
  <mergeCells count="25">
    <mergeCell ref="B31:K31"/>
    <mergeCell ref="A24:C24"/>
    <mergeCell ref="A29:J29"/>
    <mergeCell ref="A33:A35"/>
    <mergeCell ref="B33:B35"/>
    <mergeCell ref="D34:D35"/>
    <mergeCell ref="B30:K30"/>
    <mergeCell ref="A6:I6"/>
    <mergeCell ref="B8:I8"/>
    <mergeCell ref="C9:F9"/>
    <mergeCell ref="A10:A11"/>
    <mergeCell ref="B10:B11"/>
    <mergeCell ref="C10:C11"/>
    <mergeCell ref="D10:F10"/>
    <mergeCell ref="G10:I1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</mergeCells>
  <printOptions horizontalCentered="1" verticalCentered="1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31104-AB6F-41C2-81F8-99BE755BCB8B}">
  <sheetPr>
    <pageSetUpPr fitToPage="1"/>
  </sheetPr>
  <dimension ref="A1:S141"/>
  <sheetViews>
    <sheetView showGridLines="0" zoomScale="81" zoomScaleNormal="81" workbookViewId="0">
      <pane xSplit="2" ySplit="12" topLeftCell="C23" activePane="bottomRight" state="frozen"/>
      <selection pane="topRight" activeCell="C1" sqref="C1"/>
      <selection pane="bottomLeft" activeCell="A13" sqref="A13"/>
      <selection pane="bottomRight" activeCell="O16" sqref="O16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204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441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1105" t="s">
        <v>446</v>
      </c>
      <c r="K3" s="1105"/>
      <c r="L3" s="1105"/>
      <c r="M3" s="1105"/>
      <c r="N3" s="725"/>
      <c r="O3" s="725"/>
    </row>
    <row r="4" spans="1:15" s="12" customFormat="1" ht="20.25" x14ac:dyDescent="0.3">
      <c r="A4" s="1106" t="s">
        <v>392</v>
      </c>
      <c r="B4" s="1106"/>
      <c r="C4" s="1106"/>
      <c r="D4" s="1106"/>
      <c r="E4" s="1106"/>
      <c r="F4" s="1106"/>
      <c r="G4" s="1106"/>
      <c r="H4" s="1106"/>
      <c r="I4" s="1106"/>
      <c r="J4" s="1106"/>
      <c r="K4" s="1106"/>
      <c r="L4" s="1106"/>
      <c r="M4" s="1106"/>
    </row>
    <row r="5" spans="1:15" ht="20.25" x14ac:dyDescent="0.3">
      <c r="A5" s="1106" t="s">
        <v>381</v>
      </c>
      <c r="B5" s="1106"/>
      <c r="C5" s="1106"/>
      <c r="D5" s="1106"/>
      <c r="E5" s="1106"/>
      <c r="F5" s="1106"/>
      <c r="G5" s="1106"/>
      <c r="H5" s="1106"/>
      <c r="I5" s="1106"/>
      <c r="J5" s="1106"/>
      <c r="K5" s="1106"/>
      <c r="L5" s="1106"/>
      <c r="M5" s="1106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31"/>
    </row>
    <row r="10" spans="1:15" ht="12.2" customHeight="1" thickBot="1" x14ac:dyDescent="0.25">
      <c r="F10"/>
      <c r="M10" s="131" t="s">
        <v>107</v>
      </c>
    </row>
    <row r="11" spans="1:15" s="18" customFormat="1" ht="25.5" customHeight="1" thickBot="1" x14ac:dyDescent="0.25">
      <c r="A11" s="1107" t="s">
        <v>71</v>
      </c>
      <c r="B11" s="1109" t="s">
        <v>69</v>
      </c>
      <c r="C11" s="1111" t="s">
        <v>333</v>
      </c>
      <c r="D11" s="1112"/>
      <c r="E11" s="1112"/>
      <c r="F11" s="75"/>
      <c r="G11" s="1113" t="s">
        <v>71</v>
      </c>
      <c r="H11" s="1109" t="s">
        <v>238</v>
      </c>
      <c r="I11" s="1115" t="s">
        <v>332</v>
      </c>
      <c r="J11" s="1116"/>
      <c r="K11" s="1116"/>
      <c r="L11" s="1116"/>
      <c r="M11" s="1117"/>
      <c r="N11" s="606"/>
    </row>
    <row r="12" spans="1:15" s="18" customFormat="1" ht="34.5" customHeight="1" thickBot="1" x14ac:dyDescent="0.25">
      <c r="A12" s="1108"/>
      <c r="B12" s="1110"/>
      <c r="C12" s="726" t="s">
        <v>382</v>
      </c>
      <c r="D12" s="727" t="s">
        <v>339</v>
      </c>
      <c r="E12" s="611" t="s">
        <v>383</v>
      </c>
      <c r="F12" s="601"/>
      <c r="G12" s="1114"/>
      <c r="H12" s="1110"/>
      <c r="I12" s="728" t="s">
        <v>384</v>
      </c>
      <c r="J12" s="729" t="s">
        <v>331</v>
      </c>
      <c r="K12" s="730" t="s">
        <v>339</v>
      </c>
      <c r="L12" s="731" t="s">
        <v>385</v>
      </c>
      <c r="M12" s="732" t="s">
        <v>331</v>
      </c>
      <c r="N12" s="606"/>
    </row>
    <row r="13" spans="1:15" s="737" customFormat="1" ht="18.75" customHeight="1" thickBot="1" x14ac:dyDescent="0.25">
      <c r="A13" s="205" t="s">
        <v>72</v>
      </c>
      <c r="B13" s="588" t="s">
        <v>314</v>
      </c>
      <c r="C13" s="612">
        <f>'bevétfő '!H20</f>
        <v>1894</v>
      </c>
      <c r="D13" s="733">
        <f>'bevétfő '!I20</f>
        <v>0</v>
      </c>
      <c r="E13" s="602">
        <f>'bevétfő '!J20</f>
        <v>1894</v>
      </c>
      <c r="F13" s="734"/>
      <c r="G13" s="558" t="s">
        <v>72</v>
      </c>
      <c r="H13" s="559" t="s">
        <v>90</v>
      </c>
      <c r="I13" s="560">
        <f>'kiadfő '!G9</f>
        <v>81</v>
      </c>
      <c r="J13" s="1118"/>
      <c r="K13" s="672">
        <f>'kiadfő '!H9</f>
        <v>460</v>
      </c>
      <c r="L13" s="735">
        <f>'kiadfő '!I9</f>
        <v>541</v>
      </c>
      <c r="M13" s="1121"/>
      <c r="N13" s="736"/>
    </row>
    <row r="14" spans="1:15" s="737" customFormat="1" ht="18.75" customHeight="1" thickBot="1" x14ac:dyDescent="0.25">
      <c r="A14" s="214">
        <v>1</v>
      </c>
      <c r="B14" s="589" t="s">
        <v>315</v>
      </c>
      <c r="C14" s="613">
        <v>0</v>
      </c>
      <c r="D14" s="738">
        <v>0</v>
      </c>
      <c r="E14" s="739">
        <v>0</v>
      </c>
      <c r="F14" s="740"/>
      <c r="G14" s="561" t="s">
        <v>79</v>
      </c>
      <c r="H14" s="559" t="s">
        <v>133</v>
      </c>
      <c r="I14" s="560">
        <f>'kiadfő '!G10</f>
        <v>0</v>
      </c>
      <c r="J14" s="1119"/>
      <c r="K14" s="672">
        <f>'kiadfő '!H10</f>
        <v>60</v>
      </c>
      <c r="L14" s="735">
        <f>'kiadfő '!I10</f>
        <v>60</v>
      </c>
      <c r="M14" s="1122"/>
      <c r="N14" s="736"/>
    </row>
    <row r="15" spans="1:15" s="737" customFormat="1" ht="18.75" customHeight="1" thickBot="1" x14ac:dyDescent="0.25">
      <c r="A15" s="215">
        <v>2</v>
      </c>
      <c r="B15" s="590" t="s">
        <v>296</v>
      </c>
      <c r="C15" s="613">
        <v>0</v>
      </c>
      <c r="D15" s="741">
        <v>0</v>
      </c>
      <c r="E15" s="738">
        <v>0</v>
      </c>
      <c r="F15" s="740"/>
      <c r="G15" s="558" t="s">
        <v>82</v>
      </c>
      <c r="H15" s="559" t="s">
        <v>93</v>
      </c>
      <c r="I15" s="560">
        <f>'kiadfő '!G11</f>
        <v>1255</v>
      </c>
      <c r="J15" s="1119"/>
      <c r="K15" s="672">
        <f>'kiadfő '!H11</f>
        <v>-556</v>
      </c>
      <c r="L15" s="735">
        <f>'kiadfő '!I11</f>
        <v>699</v>
      </c>
      <c r="M15" s="1122"/>
      <c r="N15" s="736"/>
    </row>
    <row r="16" spans="1:15" s="737" customFormat="1" ht="18.75" customHeight="1" thickBot="1" x14ac:dyDescent="0.25">
      <c r="A16" s="215">
        <v>3</v>
      </c>
      <c r="B16" s="590" t="s">
        <v>297</v>
      </c>
      <c r="C16" s="613">
        <v>0</v>
      </c>
      <c r="D16" s="738">
        <v>0</v>
      </c>
      <c r="E16" s="738">
        <v>0</v>
      </c>
      <c r="F16" s="740"/>
      <c r="G16" s="558" t="s">
        <v>83</v>
      </c>
      <c r="H16" s="559" t="s">
        <v>240</v>
      </c>
      <c r="I16" s="560">
        <v>0</v>
      </c>
      <c r="J16" s="1119"/>
      <c r="K16" s="672">
        <v>0</v>
      </c>
      <c r="L16" s="735">
        <v>0</v>
      </c>
      <c r="M16" s="1122"/>
      <c r="N16" s="736"/>
    </row>
    <row r="17" spans="1:19" s="737" customFormat="1" ht="18.75" customHeight="1" thickBot="1" x14ac:dyDescent="0.25">
      <c r="A17" s="215">
        <v>4</v>
      </c>
      <c r="B17" s="590" t="s">
        <v>168</v>
      </c>
      <c r="C17" s="613">
        <v>0</v>
      </c>
      <c r="D17" s="742">
        <v>0</v>
      </c>
      <c r="E17" s="742">
        <v>0</v>
      </c>
      <c r="F17" s="740"/>
      <c r="G17" s="207" t="s">
        <v>305</v>
      </c>
      <c r="H17" s="743" t="s">
        <v>260</v>
      </c>
      <c r="I17" s="219">
        <v>0</v>
      </c>
      <c r="J17" s="1119"/>
      <c r="K17" s="608">
        <v>0</v>
      </c>
      <c r="L17" s="744">
        <v>0</v>
      </c>
      <c r="M17" s="1122"/>
      <c r="N17" s="736"/>
    </row>
    <row r="18" spans="1:19" s="737" customFormat="1" ht="18.75" customHeight="1" thickBot="1" x14ac:dyDescent="0.25">
      <c r="A18" s="205" t="s">
        <v>79</v>
      </c>
      <c r="B18" s="588" t="s">
        <v>316</v>
      </c>
      <c r="C18" s="612">
        <f>SUM(C14:C17)</f>
        <v>0</v>
      </c>
      <c r="D18" s="733">
        <f>SUM(D14:D17)</f>
        <v>0</v>
      </c>
      <c r="E18" s="733">
        <f>SUM(E14:E17)</f>
        <v>0</v>
      </c>
      <c r="F18" s="740"/>
      <c r="G18" s="207" t="s">
        <v>306</v>
      </c>
      <c r="H18" s="745" t="s">
        <v>0</v>
      </c>
      <c r="I18" s="219">
        <v>0</v>
      </c>
      <c r="J18" s="1119"/>
      <c r="K18" s="608">
        <v>0</v>
      </c>
      <c r="L18" s="744">
        <v>0</v>
      </c>
      <c r="M18" s="1122"/>
      <c r="N18" s="736"/>
    </row>
    <row r="19" spans="1:19" s="737" customFormat="1" ht="18.75" customHeight="1" x14ac:dyDescent="0.2">
      <c r="A19" s="215" t="s">
        <v>75</v>
      </c>
      <c r="B19" s="590" t="s">
        <v>172</v>
      </c>
      <c r="C19" s="614">
        <v>0</v>
      </c>
      <c r="D19" s="739">
        <v>0</v>
      </c>
      <c r="E19" s="739">
        <v>0</v>
      </c>
      <c r="F19" s="740"/>
      <c r="G19" s="207" t="s">
        <v>307</v>
      </c>
      <c r="H19" s="745" t="s">
        <v>2</v>
      </c>
      <c r="I19" s="219">
        <v>0</v>
      </c>
      <c r="J19" s="1119"/>
      <c r="K19" s="608">
        <v>0</v>
      </c>
      <c r="L19" s="744">
        <v>0</v>
      </c>
      <c r="M19" s="1122"/>
      <c r="N19" s="736"/>
    </row>
    <row r="20" spans="1:19" s="737" customFormat="1" ht="18.75" customHeight="1" x14ac:dyDescent="0.2">
      <c r="A20" s="216" t="s">
        <v>76</v>
      </c>
      <c r="B20" s="591" t="s">
        <v>317</v>
      </c>
      <c r="C20" s="615">
        <v>0</v>
      </c>
      <c r="D20" s="746">
        <v>0</v>
      </c>
      <c r="E20" s="746">
        <v>0</v>
      </c>
      <c r="F20" s="740"/>
      <c r="G20" s="207" t="s">
        <v>308</v>
      </c>
      <c r="H20" s="745" t="s">
        <v>4</v>
      </c>
      <c r="I20" s="219">
        <f>'kiadfő '!G16</f>
        <v>3</v>
      </c>
      <c r="J20" s="1119"/>
      <c r="K20" s="608">
        <f>'kiadfő '!H16</f>
        <v>0</v>
      </c>
      <c r="L20" s="744">
        <f>'kiadfő '!I16</f>
        <v>3</v>
      </c>
      <c r="M20" s="1122"/>
      <c r="N20" s="736"/>
    </row>
    <row r="21" spans="1:19" s="737" customFormat="1" ht="18.75" customHeight="1" x14ac:dyDescent="0.2">
      <c r="A21" s="557" t="s">
        <v>77</v>
      </c>
      <c r="B21" s="590" t="s">
        <v>178</v>
      </c>
      <c r="C21" s="614">
        <v>0</v>
      </c>
      <c r="D21" s="746">
        <v>0</v>
      </c>
      <c r="E21" s="746">
        <v>0</v>
      </c>
      <c r="F21" s="740"/>
      <c r="G21" s="207" t="s">
        <v>309</v>
      </c>
      <c r="H21" s="745" t="s">
        <v>6</v>
      </c>
      <c r="I21" s="220">
        <v>0</v>
      </c>
      <c r="J21" s="1119"/>
      <c r="K21" s="608">
        <v>0</v>
      </c>
      <c r="L21" s="744">
        <v>0</v>
      </c>
      <c r="M21" s="1122"/>
      <c r="N21" s="736"/>
    </row>
    <row r="22" spans="1:19" s="737" customFormat="1" ht="18.75" customHeight="1" x14ac:dyDescent="0.2">
      <c r="A22" s="215" t="s">
        <v>78</v>
      </c>
      <c r="B22" s="589" t="s">
        <v>180</v>
      </c>
      <c r="C22" s="614">
        <v>0</v>
      </c>
      <c r="D22" s="746">
        <v>0</v>
      </c>
      <c r="E22" s="746">
        <v>0</v>
      </c>
      <c r="F22" s="740"/>
      <c r="G22" s="207" t="s">
        <v>310</v>
      </c>
      <c r="H22" s="745" t="s">
        <v>8</v>
      </c>
      <c r="I22" s="220">
        <f>'kiadfő '!G27</f>
        <v>0</v>
      </c>
      <c r="J22" s="1119"/>
      <c r="K22" s="608">
        <f>'kiadfő '!H27</f>
        <v>0</v>
      </c>
      <c r="L22" s="744">
        <f>'kiadfő '!I27</f>
        <v>0</v>
      </c>
      <c r="M22" s="1122"/>
      <c r="N22" s="736"/>
    </row>
    <row r="23" spans="1:19" s="737" customFormat="1" ht="18.75" customHeight="1" x14ac:dyDescent="0.2">
      <c r="A23" s="216" t="s">
        <v>125</v>
      </c>
      <c r="B23" s="590" t="s">
        <v>318</v>
      </c>
      <c r="C23" s="616">
        <v>0</v>
      </c>
      <c r="D23" s="746">
        <v>0</v>
      </c>
      <c r="E23" s="746">
        <v>0</v>
      </c>
      <c r="F23" s="740"/>
      <c r="G23" s="546" t="s">
        <v>311</v>
      </c>
      <c r="H23" s="747" t="s">
        <v>337</v>
      </c>
      <c r="I23" s="547">
        <v>0</v>
      </c>
      <c r="J23" s="1119"/>
      <c r="K23" s="609">
        <v>0</v>
      </c>
      <c r="L23" s="748">
        <v>0</v>
      </c>
      <c r="M23" s="1122"/>
      <c r="N23" s="736"/>
    </row>
    <row r="24" spans="1:19" s="737" customFormat="1" ht="18.75" customHeight="1" x14ac:dyDescent="0.2">
      <c r="A24" s="557" t="s">
        <v>244</v>
      </c>
      <c r="B24" s="590" t="s">
        <v>46</v>
      </c>
      <c r="C24" s="616">
        <f>'bevétfő '!H46</f>
        <v>33</v>
      </c>
      <c r="D24" s="749">
        <f>'bevétfő '!I46</f>
        <v>7</v>
      </c>
      <c r="E24" s="749">
        <f>'bevétfő '!J46</f>
        <v>40</v>
      </c>
      <c r="F24" s="740"/>
      <c r="G24" s="1124"/>
      <c r="H24" s="750" t="s">
        <v>312</v>
      </c>
      <c r="I24" s="541"/>
      <c r="J24" s="1119"/>
      <c r="K24" s="751"/>
      <c r="L24" s="752"/>
      <c r="M24" s="1122"/>
      <c r="N24" s="736"/>
    </row>
    <row r="25" spans="1:19" s="737" customFormat="1" ht="18.75" customHeight="1" thickBot="1" x14ac:dyDescent="0.25">
      <c r="A25" s="215" t="s">
        <v>245</v>
      </c>
      <c r="B25" s="591" t="s">
        <v>189</v>
      </c>
      <c r="C25" s="617">
        <v>0</v>
      </c>
      <c r="D25" s="753">
        <v>0</v>
      </c>
      <c r="E25" s="753">
        <v>0</v>
      </c>
      <c r="F25" s="740"/>
      <c r="G25" s="1125"/>
      <c r="H25" s="754" t="s">
        <v>341</v>
      </c>
      <c r="I25" s="541"/>
      <c r="J25" s="1119"/>
      <c r="K25" s="751"/>
      <c r="L25" s="752"/>
      <c r="M25" s="1122"/>
      <c r="N25" s="736"/>
    </row>
    <row r="26" spans="1:19" s="737" customFormat="1" ht="18.75" customHeight="1" thickBot="1" x14ac:dyDescent="0.25">
      <c r="A26" s="205" t="s">
        <v>82</v>
      </c>
      <c r="B26" s="588" t="s">
        <v>386</v>
      </c>
      <c r="C26" s="612">
        <f>SUM(C19:C25)</f>
        <v>33</v>
      </c>
      <c r="D26" s="733">
        <f>SUM(D19:D25)</f>
        <v>7</v>
      </c>
      <c r="E26" s="733">
        <f>SUM(E19:E25)</f>
        <v>40</v>
      </c>
      <c r="F26" s="740"/>
      <c r="G26" s="558" t="s">
        <v>84</v>
      </c>
      <c r="H26" s="559" t="s">
        <v>387</v>
      </c>
      <c r="I26" s="560">
        <f>SUM(I17:I23)</f>
        <v>3</v>
      </c>
      <c r="J26" s="1119"/>
      <c r="K26" s="672">
        <f>SUM(K17:K23)</f>
        <v>0</v>
      </c>
      <c r="L26" s="735">
        <f>SUM(L17:L23)</f>
        <v>3</v>
      </c>
      <c r="M26" s="1122"/>
      <c r="N26" s="736"/>
      <c r="S26" s="737" t="s">
        <v>394</v>
      </c>
    </row>
    <row r="27" spans="1:19" s="737" customFormat="1" ht="18.75" customHeight="1" x14ac:dyDescent="0.2">
      <c r="A27" s="214">
        <v>1</v>
      </c>
      <c r="B27" s="592" t="s">
        <v>229</v>
      </c>
      <c r="C27" s="618">
        <v>0</v>
      </c>
      <c r="D27" s="755">
        <v>0</v>
      </c>
      <c r="E27" s="755">
        <v>0</v>
      </c>
      <c r="F27" s="740"/>
      <c r="G27" s="208"/>
      <c r="H27" s="198"/>
      <c r="I27" s="221"/>
      <c r="J27" s="1119"/>
      <c r="K27" s="756"/>
      <c r="L27" s="757"/>
      <c r="M27" s="1122"/>
      <c r="N27" s="736"/>
    </row>
    <row r="28" spans="1:19" s="737" customFormat="1" ht="18.75" customHeight="1" thickBot="1" x14ac:dyDescent="0.25">
      <c r="A28" s="216">
        <v>2</v>
      </c>
      <c r="B28" s="591" t="s">
        <v>194</v>
      </c>
      <c r="C28" s="618">
        <v>0</v>
      </c>
      <c r="D28" s="755">
        <v>0</v>
      </c>
      <c r="E28" s="755">
        <v>0</v>
      </c>
      <c r="F28" s="740"/>
      <c r="G28" s="758"/>
      <c r="H28" s="759"/>
      <c r="I28" s="760"/>
      <c r="J28" s="1119"/>
      <c r="K28" s="736"/>
      <c r="L28" s="761"/>
      <c r="M28" s="1122"/>
      <c r="N28" s="736"/>
    </row>
    <row r="29" spans="1:19" s="737" customFormat="1" ht="18.75" customHeight="1" thickBot="1" x14ac:dyDescent="0.25">
      <c r="A29" s="206" t="s">
        <v>83</v>
      </c>
      <c r="B29" s="593" t="s">
        <v>388</v>
      </c>
      <c r="C29" s="619">
        <f>SUM(C27:C28)</f>
        <v>0</v>
      </c>
      <c r="D29" s="762">
        <f>SUM(D27:D28)</f>
        <v>0</v>
      </c>
      <c r="E29" s="762">
        <f>SUM(E27:E28)</f>
        <v>0</v>
      </c>
      <c r="F29" s="740"/>
      <c r="G29" s="763"/>
      <c r="H29" s="764"/>
      <c r="I29" s="765"/>
      <c r="J29" s="1120"/>
      <c r="K29" s="766"/>
      <c r="L29" s="767"/>
      <c r="M29" s="1123"/>
      <c r="N29" s="736"/>
    </row>
    <row r="30" spans="1:19" s="9" customFormat="1" ht="18.75" customHeight="1" thickTop="1" thickBot="1" x14ac:dyDescent="0.3">
      <c r="A30" s="552" t="s">
        <v>97</v>
      </c>
      <c r="B30" s="594" t="s">
        <v>237</v>
      </c>
      <c r="C30" s="556">
        <f>C13+C18+C26+C29</f>
        <v>1927</v>
      </c>
      <c r="D30" s="768">
        <f>D13+D18+D26+D29</f>
        <v>7</v>
      </c>
      <c r="E30" s="768">
        <f t="shared" ref="E30" si="0">E13+E18+E26+E29</f>
        <v>1934</v>
      </c>
      <c r="F30" s="769"/>
      <c r="G30" s="555" t="s">
        <v>97</v>
      </c>
      <c r="H30" s="553" t="s">
        <v>239</v>
      </c>
      <c r="I30" s="556">
        <f>I13+I14+I15+I16+I26</f>
        <v>1339</v>
      </c>
      <c r="J30" s="605">
        <f>C30-I30</f>
        <v>588</v>
      </c>
      <c r="K30" s="770">
        <f>K13+K14+K15+K16+K26</f>
        <v>-36</v>
      </c>
      <c r="L30" s="768">
        <f>L13+L14+L15+L16+L26</f>
        <v>1303</v>
      </c>
      <c r="M30" s="554">
        <f>E30-L30</f>
        <v>631</v>
      </c>
      <c r="N30" s="607"/>
    </row>
    <row r="31" spans="1:19" s="737" customFormat="1" ht="18.75" customHeight="1" thickTop="1" thickBot="1" x14ac:dyDescent="0.3">
      <c r="A31" s="562" t="s">
        <v>84</v>
      </c>
      <c r="B31" s="771" t="s">
        <v>195</v>
      </c>
      <c r="C31" s="620">
        <v>0</v>
      </c>
      <c r="D31" s="772">
        <v>0</v>
      </c>
      <c r="E31" s="772">
        <v>0</v>
      </c>
      <c r="F31" s="563"/>
      <c r="G31" s="566" t="s">
        <v>230</v>
      </c>
      <c r="H31" s="564" t="s">
        <v>236</v>
      </c>
      <c r="I31" s="565">
        <f>'kiadfő '!G41</f>
        <v>591</v>
      </c>
      <c r="J31" s="1126"/>
      <c r="K31" s="773">
        <f>'kiadfő '!H41</f>
        <v>43</v>
      </c>
      <c r="L31" s="774">
        <f>'kiadfő '!I41</f>
        <v>634</v>
      </c>
      <c r="M31" s="1127"/>
      <c r="N31" s="736"/>
    </row>
    <row r="32" spans="1:19" s="737" customFormat="1" ht="18.75" customHeight="1" thickTop="1" thickBot="1" x14ac:dyDescent="0.25">
      <c r="A32" s="214">
        <v>1</v>
      </c>
      <c r="B32" s="589" t="s">
        <v>49</v>
      </c>
      <c r="C32" s="613">
        <v>0</v>
      </c>
      <c r="D32" s="738">
        <v>0</v>
      </c>
      <c r="E32" s="738">
        <v>0</v>
      </c>
      <c r="F32" s="775"/>
      <c r="G32" s="566" t="s">
        <v>231</v>
      </c>
      <c r="H32" s="564" t="s">
        <v>235</v>
      </c>
      <c r="I32" s="565">
        <v>0</v>
      </c>
      <c r="J32" s="1119"/>
      <c r="K32" s="773">
        <v>0</v>
      </c>
      <c r="L32" s="774">
        <v>0</v>
      </c>
      <c r="M32" s="1128"/>
      <c r="N32" s="736"/>
    </row>
    <row r="33" spans="1:16" s="737" customFormat="1" ht="18.75" customHeight="1" thickTop="1" x14ac:dyDescent="0.2">
      <c r="A33" s="216">
        <v>2</v>
      </c>
      <c r="B33" s="591" t="s">
        <v>204</v>
      </c>
      <c r="C33" s="613">
        <v>0</v>
      </c>
      <c r="D33" s="738">
        <v>0</v>
      </c>
      <c r="E33" s="738">
        <v>0</v>
      </c>
      <c r="F33" s="775"/>
      <c r="G33" s="567" t="s">
        <v>305</v>
      </c>
      <c r="H33" s="745" t="s">
        <v>16</v>
      </c>
      <c r="I33" s="218">
        <v>0</v>
      </c>
      <c r="J33" s="1119"/>
      <c r="K33" s="776">
        <v>0</v>
      </c>
      <c r="L33" s="777">
        <v>0</v>
      </c>
      <c r="M33" s="1128"/>
      <c r="N33" s="736"/>
    </row>
    <row r="34" spans="1:16" s="59" customFormat="1" ht="18.75" customHeight="1" x14ac:dyDescent="0.2">
      <c r="A34" s="215">
        <v>3</v>
      </c>
      <c r="B34" s="590" t="s">
        <v>326</v>
      </c>
      <c r="C34" s="613">
        <v>0</v>
      </c>
      <c r="D34" s="738">
        <v>0</v>
      </c>
      <c r="E34" s="738">
        <v>0</v>
      </c>
      <c r="F34" s="778"/>
      <c r="G34" s="568" t="s">
        <v>306</v>
      </c>
      <c r="H34" s="745" t="s">
        <v>18</v>
      </c>
      <c r="I34" s="218">
        <v>0</v>
      </c>
      <c r="J34" s="1119"/>
      <c r="K34" s="776">
        <v>0</v>
      </c>
      <c r="L34" s="777">
        <v>0</v>
      </c>
      <c r="M34" s="1128"/>
      <c r="N34" s="779"/>
    </row>
    <row r="35" spans="1:16" s="59" customFormat="1" ht="18.75" customHeight="1" thickBot="1" x14ac:dyDescent="0.25">
      <c r="A35" s="214">
        <v>4</v>
      </c>
      <c r="B35" s="589" t="s">
        <v>327</v>
      </c>
      <c r="C35" s="613">
        <v>0</v>
      </c>
      <c r="D35" s="738">
        <v>0</v>
      </c>
      <c r="E35" s="738">
        <v>0</v>
      </c>
      <c r="F35" s="778"/>
      <c r="G35" s="568" t="s">
        <v>307</v>
      </c>
      <c r="H35" s="745" t="s">
        <v>20</v>
      </c>
      <c r="I35" s="218">
        <v>0</v>
      </c>
      <c r="J35" s="1119"/>
      <c r="K35" s="776">
        <v>0</v>
      </c>
      <c r="L35" s="777">
        <v>0</v>
      </c>
      <c r="M35" s="1128"/>
      <c r="N35" s="779"/>
    </row>
    <row r="36" spans="1:16" s="59" customFormat="1" ht="18.75" customHeight="1" thickTop="1" thickBot="1" x14ac:dyDescent="0.25">
      <c r="A36" s="199" t="s">
        <v>230</v>
      </c>
      <c r="B36" s="595" t="s">
        <v>389</v>
      </c>
      <c r="C36" s="621">
        <f>SUM(C32:C35)</f>
        <v>0</v>
      </c>
      <c r="D36" s="780">
        <f>SUM(D32:D35)</f>
        <v>0</v>
      </c>
      <c r="E36" s="780">
        <f>SUM(E32:E35)</f>
        <v>0</v>
      </c>
      <c r="F36" s="781"/>
      <c r="G36" s="568" t="s">
        <v>308</v>
      </c>
      <c r="H36" s="745" t="s">
        <v>22</v>
      </c>
      <c r="I36" s="219">
        <v>0</v>
      </c>
      <c r="J36" s="1119"/>
      <c r="K36" s="608">
        <v>0</v>
      </c>
      <c r="L36" s="744">
        <v>0</v>
      </c>
      <c r="M36" s="1128"/>
      <c r="N36" s="779"/>
    </row>
    <row r="37" spans="1:16" s="737" customFormat="1" ht="18.75" customHeight="1" thickTop="1" thickBot="1" x14ac:dyDescent="0.25">
      <c r="A37" s="214">
        <v>1</v>
      </c>
      <c r="B37" s="589" t="s">
        <v>121</v>
      </c>
      <c r="C37" s="613">
        <v>0</v>
      </c>
      <c r="D37" s="738">
        <v>0</v>
      </c>
      <c r="E37" s="738">
        <v>0</v>
      </c>
      <c r="F37" s="740"/>
      <c r="G37" s="542" t="s">
        <v>309</v>
      </c>
      <c r="H37" s="782" t="s">
        <v>24</v>
      </c>
      <c r="I37" s="222">
        <v>0</v>
      </c>
      <c r="J37" s="1119"/>
      <c r="K37" s="783">
        <v>0</v>
      </c>
      <c r="L37" s="784">
        <v>0</v>
      </c>
      <c r="M37" s="1128"/>
      <c r="N37" s="736"/>
    </row>
    <row r="38" spans="1:16" s="737" customFormat="1" ht="18.75" customHeight="1" thickTop="1" thickBot="1" x14ac:dyDescent="0.25">
      <c r="A38" s="217">
        <v>2</v>
      </c>
      <c r="B38" s="596" t="s">
        <v>119</v>
      </c>
      <c r="C38" s="622">
        <v>0</v>
      </c>
      <c r="D38" s="785">
        <v>0</v>
      </c>
      <c r="E38" s="785">
        <v>0</v>
      </c>
      <c r="F38" s="740"/>
      <c r="G38" s="209" t="s">
        <v>87</v>
      </c>
      <c r="H38" s="201" t="s">
        <v>313</v>
      </c>
      <c r="I38" s="223">
        <f>SUM(I33:I37)</f>
        <v>0</v>
      </c>
      <c r="J38" s="1119"/>
      <c r="K38" s="786">
        <f>SUM(K33:K37)</f>
        <v>0</v>
      </c>
      <c r="L38" s="787">
        <f>SUM(L33:L37)</f>
        <v>0</v>
      </c>
      <c r="M38" s="1128"/>
      <c r="N38" s="736"/>
      <c r="P38" s="758"/>
    </row>
    <row r="39" spans="1:16" s="737" customFormat="1" ht="18.75" customHeight="1" thickTop="1" thickBot="1" x14ac:dyDescent="0.25">
      <c r="A39" s="200" t="s">
        <v>231</v>
      </c>
      <c r="B39" s="597" t="s">
        <v>390</v>
      </c>
      <c r="C39" s="623">
        <f>SUM(C37:C38)</f>
        <v>0</v>
      </c>
      <c r="D39" s="788">
        <f>SUM(D37:D38)</f>
        <v>0</v>
      </c>
      <c r="E39" s="788">
        <f>SUM(E37:E38)</f>
        <v>0</v>
      </c>
      <c r="F39" s="740"/>
      <c r="G39" s="543"/>
      <c r="H39" s="544" t="s">
        <v>338</v>
      </c>
      <c r="I39" s="545"/>
      <c r="J39" s="1120"/>
      <c r="K39" s="789"/>
      <c r="L39" s="790"/>
      <c r="M39" s="1129"/>
      <c r="N39" s="736"/>
    </row>
    <row r="40" spans="1:16" s="737" customFormat="1" ht="24" customHeight="1" thickTop="1" thickBot="1" x14ac:dyDescent="0.25">
      <c r="A40" s="548" t="s">
        <v>86</v>
      </c>
      <c r="B40" s="598" t="s">
        <v>232</v>
      </c>
      <c r="C40" s="551">
        <f>C31+C36+C39</f>
        <v>0</v>
      </c>
      <c r="D40" s="791">
        <f>D31+D36+D39</f>
        <v>0</v>
      </c>
      <c r="E40" s="791">
        <f>E31+E36+E39</f>
        <v>0</v>
      </c>
      <c r="F40" s="792"/>
      <c r="G40" s="550" t="s">
        <v>86</v>
      </c>
      <c r="H40" s="549" t="s">
        <v>391</v>
      </c>
      <c r="I40" s="551">
        <f>I31+I32+I38+I39</f>
        <v>591</v>
      </c>
      <c r="J40" s="605">
        <f>C40-I40</f>
        <v>-591</v>
      </c>
      <c r="K40" s="793">
        <f>K31+K32+K38+K39</f>
        <v>43</v>
      </c>
      <c r="L40" s="791">
        <f>L31+L32+L38+L39</f>
        <v>634</v>
      </c>
      <c r="M40" s="603">
        <f>E40-L40</f>
        <v>-634</v>
      </c>
      <c r="N40" s="736"/>
    </row>
    <row r="41" spans="1:16" s="737" customFormat="1" ht="24" customHeight="1" thickTop="1" thickBot="1" x14ac:dyDescent="0.25">
      <c r="A41" s="203" t="s">
        <v>128</v>
      </c>
      <c r="B41" s="599" t="s">
        <v>129</v>
      </c>
      <c r="C41" s="624">
        <f>C30+C40</f>
        <v>1927</v>
      </c>
      <c r="D41" s="794">
        <f>D30+D40</f>
        <v>7</v>
      </c>
      <c r="E41" s="794">
        <f>E30+E40</f>
        <v>1934</v>
      </c>
      <c r="F41" s="740"/>
      <c r="G41" s="210" t="s">
        <v>128</v>
      </c>
      <c r="H41" s="212" t="s">
        <v>130</v>
      </c>
      <c r="I41" s="224">
        <f>I30+I40</f>
        <v>1930</v>
      </c>
      <c r="J41" s="610">
        <f>C41-I41</f>
        <v>-3</v>
      </c>
      <c r="K41" s="795">
        <f>K30+K40</f>
        <v>7</v>
      </c>
      <c r="L41" s="796">
        <f>L30+L40</f>
        <v>1937</v>
      </c>
      <c r="M41" s="226">
        <f>M30+M40</f>
        <v>-3</v>
      </c>
      <c r="N41" s="736"/>
    </row>
    <row r="42" spans="1:16" s="737" customFormat="1" ht="24" customHeight="1" thickTop="1" thickBot="1" x14ac:dyDescent="0.25">
      <c r="A42" s="202" t="s">
        <v>233</v>
      </c>
      <c r="B42" s="600" t="s">
        <v>132</v>
      </c>
      <c r="C42" s="625">
        <f>'bevétfő '!H81</f>
        <v>3</v>
      </c>
      <c r="D42" s="797">
        <f>'bevétfő '!I81</f>
        <v>0</v>
      </c>
      <c r="E42" s="797">
        <f>'bevétfő '!J81</f>
        <v>3</v>
      </c>
      <c r="F42" s="740"/>
      <c r="G42" s="211" t="s">
        <v>233</v>
      </c>
      <c r="H42" s="213" t="s">
        <v>131</v>
      </c>
      <c r="I42" s="225">
        <v>0</v>
      </c>
      <c r="J42" s="798">
        <f>C42-I42</f>
        <v>3</v>
      </c>
      <c r="K42" s="799">
        <v>0</v>
      </c>
      <c r="L42" s="800">
        <v>0</v>
      </c>
      <c r="M42" s="604">
        <f>E42-L42</f>
        <v>3</v>
      </c>
      <c r="N42" s="736"/>
      <c r="O42" s="801"/>
    </row>
    <row r="43" spans="1:16" s="737" customFormat="1" ht="26.45" customHeight="1" thickTop="1" thickBot="1" x14ac:dyDescent="0.25">
      <c r="A43" s="203" t="s">
        <v>234</v>
      </c>
      <c r="B43" s="599" t="s">
        <v>127</v>
      </c>
      <c r="C43" s="626">
        <f>SUM(C41:C42)</f>
        <v>1930</v>
      </c>
      <c r="D43" s="794">
        <f>SUM(D41:D42)</f>
        <v>7</v>
      </c>
      <c r="E43" s="794">
        <f>SUM(E41:E42)</f>
        <v>1937</v>
      </c>
      <c r="F43" s="740"/>
      <c r="G43" s="210" t="s">
        <v>234</v>
      </c>
      <c r="H43" s="212" t="s">
        <v>126</v>
      </c>
      <c r="I43" s="224">
        <f>SUM(I41:I42)</f>
        <v>1930</v>
      </c>
      <c r="J43" s="610">
        <f>C43-I43</f>
        <v>0</v>
      </c>
      <c r="K43" s="795">
        <f>SUM(K41:K42)</f>
        <v>7</v>
      </c>
      <c r="L43" s="796">
        <f>SUM(L41:L42)</f>
        <v>1937</v>
      </c>
      <c r="M43" s="226">
        <f>SUM(M41:M42)</f>
        <v>0</v>
      </c>
      <c r="N43" s="736"/>
    </row>
    <row r="44" spans="1:16" s="9" customFormat="1" ht="15.75" thickTop="1" x14ac:dyDescent="0.25">
      <c r="A44" s="12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1930</v>
      </c>
      <c r="D45" s="4">
        <f>'bevétfő '!I82</f>
        <v>7</v>
      </c>
      <c r="E45" s="4">
        <f>'bevétfő '!J82</f>
        <v>1937</v>
      </c>
      <c r="F45" s="4">
        <f>'bevétfő '!K82</f>
        <v>0</v>
      </c>
      <c r="G45" s="4">
        <f>'bevétfő '!L82</f>
        <v>0</v>
      </c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802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13:J29"/>
    <mergeCell ref="M13:M29"/>
    <mergeCell ref="G24:G25"/>
    <mergeCell ref="J31:J39"/>
    <mergeCell ref="M31:M39"/>
    <mergeCell ref="J3:M3"/>
    <mergeCell ref="A4:M4"/>
    <mergeCell ref="A5:M5"/>
    <mergeCell ref="A11:A12"/>
    <mergeCell ref="B11:B12"/>
    <mergeCell ref="C11:E11"/>
    <mergeCell ref="G11:G12"/>
    <mergeCell ref="H11:H12"/>
    <mergeCell ref="I11:M11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68588-E641-437A-B2C9-4723B6635843}">
  <dimension ref="A1:M25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M17" sqref="M17"/>
    </sheetView>
  </sheetViews>
  <sheetFormatPr defaultRowHeight="14.25" x14ac:dyDescent="0.2"/>
  <cols>
    <col min="1" max="1" width="5.1640625" style="863" customWidth="1"/>
    <col min="2" max="2" width="80" style="864" customWidth="1"/>
    <col min="3" max="3" width="9.5" style="863" customWidth="1"/>
    <col min="4" max="4" width="15.6640625" style="865" customWidth="1"/>
    <col min="5" max="5" width="14.5" style="865" customWidth="1"/>
    <col min="6" max="6" width="79.83203125" style="864" bestFit="1" customWidth="1"/>
    <col min="7" max="7" width="57.33203125" style="864" customWidth="1"/>
    <col min="8" max="256" width="9.33203125" style="864"/>
    <col min="257" max="257" width="5.1640625" style="864" customWidth="1"/>
    <col min="258" max="258" width="101" style="864" bestFit="1" customWidth="1"/>
    <col min="259" max="259" width="9.5" style="864" customWidth="1"/>
    <col min="260" max="260" width="15.6640625" style="864" customWidth="1"/>
    <col min="261" max="261" width="14.5" style="864" customWidth="1"/>
    <col min="262" max="262" width="79.83203125" style="864" bestFit="1" customWidth="1"/>
    <col min="263" max="263" width="128.1640625" style="864" customWidth="1"/>
    <col min="264" max="512" width="9.33203125" style="864"/>
    <col min="513" max="513" width="5.1640625" style="864" customWidth="1"/>
    <col min="514" max="514" width="101" style="864" bestFit="1" customWidth="1"/>
    <col min="515" max="515" width="9.5" style="864" customWidth="1"/>
    <col min="516" max="516" width="15.6640625" style="864" customWidth="1"/>
    <col min="517" max="517" width="14.5" style="864" customWidth="1"/>
    <col min="518" max="518" width="79.83203125" style="864" bestFit="1" customWidth="1"/>
    <col min="519" max="519" width="128.1640625" style="864" customWidth="1"/>
    <col min="520" max="768" width="9.33203125" style="864"/>
    <col min="769" max="769" width="5.1640625" style="864" customWidth="1"/>
    <col min="770" max="770" width="101" style="864" bestFit="1" customWidth="1"/>
    <col min="771" max="771" width="9.5" style="864" customWidth="1"/>
    <col min="772" max="772" width="15.6640625" style="864" customWidth="1"/>
    <col min="773" max="773" width="14.5" style="864" customWidth="1"/>
    <col min="774" max="774" width="79.83203125" style="864" bestFit="1" customWidth="1"/>
    <col min="775" max="775" width="128.1640625" style="864" customWidth="1"/>
    <col min="776" max="1024" width="9.33203125" style="864"/>
    <col min="1025" max="1025" width="5.1640625" style="864" customWidth="1"/>
    <col min="1026" max="1026" width="101" style="864" bestFit="1" customWidth="1"/>
    <col min="1027" max="1027" width="9.5" style="864" customWidth="1"/>
    <col min="1028" max="1028" width="15.6640625" style="864" customWidth="1"/>
    <col min="1029" max="1029" width="14.5" style="864" customWidth="1"/>
    <col min="1030" max="1030" width="79.83203125" style="864" bestFit="1" customWidth="1"/>
    <col min="1031" max="1031" width="128.1640625" style="864" customWidth="1"/>
    <col min="1032" max="1280" width="9.33203125" style="864"/>
    <col min="1281" max="1281" width="5.1640625" style="864" customWidth="1"/>
    <col min="1282" max="1282" width="101" style="864" bestFit="1" customWidth="1"/>
    <col min="1283" max="1283" width="9.5" style="864" customWidth="1"/>
    <col min="1284" max="1284" width="15.6640625" style="864" customWidth="1"/>
    <col min="1285" max="1285" width="14.5" style="864" customWidth="1"/>
    <col min="1286" max="1286" width="79.83203125" style="864" bestFit="1" customWidth="1"/>
    <col min="1287" max="1287" width="128.1640625" style="864" customWidth="1"/>
    <col min="1288" max="1536" width="9.33203125" style="864"/>
    <col min="1537" max="1537" width="5.1640625" style="864" customWidth="1"/>
    <col min="1538" max="1538" width="101" style="864" bestFit="1" customWidth="1"/>
    <col min="1539" max="1539" width="9.5" style="864" customWidth="1"/>
    <col min="1540" max="1540" width="15.6640625" style="864" customWidth="1"/>
    <col min="1541" max="1541" width="14.5" style="864" customWidth="1"/>
    <col min="1542" max="1542" width="79.83203125" style="864" bestFit="1" customWidth="1"/>
    <col min="1543" max="1543" width="128.1640625" style="864" customWidth="1"/>
    <col min="1544" max="1792" width="9.33203125" style="864"/>
    <col min="1793" max="1793" width="5.1640625" style="864" customWidth="1"/>
    <col min="1794" max="1794" width="101" style="864" bestFit="1" customWidth="1"/>
    <col min="1795" max="1795" width="9.5" style="864" customWidth="1"/>
    <col min="1796" max="1796" width="15.6640625" style="864" customWidth="1"/>
    <col min="1797" max="1797" width="14.5" style="864" customWidth="1"/>
    <col min="1798" max="1798" width="79.83203125" style="864" bestFit="1" customWidth="1"/>
    <col min="1799" max="1799" width="128.1640625" style="864" customWidth="1"/>
    <col min="1800" max="2048" width="9.33203125" style="864"/>
    <col min="2049" max="2049" width="5.1640625" style="864" customWidth="1"/>
    <col min="2050" max="2050" width="101" style="864" bestFit="1" customWidth="1"/>
    <col min="2051" max="2051" width="9.5" style="864" customWidth="1"/>
    <col min="2052" max="2052" width="15.6640625" style="864" customWidth="1"/>
    <col min="2053" max="2053" width="14.5" style="864" customWidth="1"/>
    <col min="2054" max="2054" width="79.83203125" style="864" bestFit="1" customWidth="1"/>
    <col min="2055" max="2055" width="128.1640625" style="864" customWidth="1"/>
    <col min="2056" max="2304" width="9.33203125" style="864"/>
    <col min="2305" max="2305" width="5.1640625" style="864" customWidth="1"/>
    <col min="2306" max="2306" width="101" style="864" bestFit="1" customWidth="1"/>
    <col min="2307" max="2307" width="9.5" style="864" customWidth="1"/>
    <col min="2308" max="2308" width="15.6640625" style="864" customWidth="1"/>
    <col min="2309" max="2309" width="14.5" style="864" customWidth="1"/>
    <col min="2310" max="2310" width="79.83203125" style="864" bestFit="1" customWidth="1"/>
    <col min="2311" max="2311" width="128.1640625" style="864" customWidth="1"/>
    <col min="2312" max="2560" width="9.33203125" style="864"/>
    <col min="2561" max="2561" width="5.1640625" style="864" customWidth="1"/>
    <col min="2562" max="2562" width="101" style="864" bestFit="1" customWidth="1"/>
    <col min="2563" max="2563" width="9.5" style="864" customWidth="1"/>
    <col min="2564" max="2564" width="15.6640625" style="864" customWidth="1"/>
    <col min="2565" max="2565" width="14.5" style="864" customWidth="1"/>
    <col min="2566" max="2566" width="79.83203125" style="864" bestFit="1" customWidth="1"/>
    <col min="2567" max="2567" width="128.1640625" style="864" customWidth="1"/>
    <col min="2568" max="2816" width="9.33203125" style="864"/>
    <col min="2817" max="2817" width="5.1640625" style="864" customWidth="1"/>
    <col min="2818" max="2818" width="101" style="864" bestFit="1" customWidth="1"/>
    <col min="2819" max="2819" width="9.5" style="864" customWidth="1"/>
    <col min="2820" max="2820" width="15.6640625" style="864" customWidth="1"/>
    <col min="2821" max="2821" width="14.5" style="864" customWidth="1"/>
    <col min="2822" max="2822" width="79.83203125" style="864" bestFit="1" customWidth="1"/>
    <col min="2823" max="2823" width="128.1640625" style="864" customWidth="1"/>
    <col min="2824" max="3072" width="9.33203125" style="864"/>
    <col min="3073" max="3073" width="5.1640625" style="864" customWidth="1"/>
    <col min="3074" max="3074" width="101" style="864" bestFit="1" customWidth="1"/>
    <col min="3075" max="3075" width="9.5" style="864" customWidth="1"/>
    <col min="3076" max="3076" width="15.6640625" style="864" customWidth="1"/>
    <col min="3077" max="3077" width="14.5" style="864" customWidth="1"/>
    <col min="3078" max="3078" width="79.83203125" style="864" bestFit="1" customWidth="1"/>
    <col min="3079" max="3079" width="128.1640625" style="864" customWidth="1"/>
    <col min="3080" max="3328" width="9.33203125" style="864"/>
    <col min="3329" max="3329" width="5.1640625" style="864" customWidth="1"/>
    <col min="3330" max="3330" width="101" style="864" bestFit="1" customWidth="1"/>
    <col min="3331" max="3331" width="9.5" style="864" customWidth="1"/>
    <col min="3332" max="3332" width="15.6640625" style="864" customWidth="1"/>
    <col min="3333" max="3333" width="14.5" style="864" customWidth="1"/>
    <col min="3334" max="3334" width="79.83203125" style="864" bestFit="1" customWidth="1"/>
    <col min="3335" max="3335" width="128.1640625" style="864" customWidth="1"/>
    <col min="3336" max="3584" width="9.33203125" style="864"/>
    <col min="3585" max="3585" width="5.1640625" style="864" customWidth="1"/>
    <col min="3586" max="3586" width="101" style="864" bestFit="1" customWidth="1"/>
    <col min="3587" max="3587" width="9.5" style="864" customWidth="1"/>
    <col min="3588" max="3588" width="15.6640625" style="864" customWidth="1"/>
    <col min="3589" max="3589" width="14.5" style="864" customWidth="1"/>
    <col min="3590" max="3590" width="79.83203125" style="864" bestFit="1" customWidth="1"/>
    <col min="3591" max="3591" width="128.1640625" style="864" customWidth="1"/>
    <col min="3592" max="3840" width="9.33203125" style="864"/>
    <col min="3841" max="3841" width="5.1640625" style="864" customWidth="1"/>
    <col min="3842" max="3842" width="101" style="864" bestFit="1" customWidth="1"/>
    <col min="3843" max="3843" width="9.5" style="864" customWidth="1"/>
    <col min="3844" max="3844" width="15.6640625" style="864" customWidth="1"/>
    <col min="3845" max="3845" width="14.5" style="864" customWidth="1"/>
    <col min="3846" max="3846" width="79.83203125" style="864" bestFit="1" customWidth="1"/>
    <col min="3847" max="3847" width="128.1640625" style="864" customWidth="1"/>
    <col min="3848" max="4096" width="9.33203125" style="864"/>
    <col min="4097" max="4097" width="5.1640625" style="864" customWidth="1"/>
    <col min="4098" max="4098" width="101" style="864" bestFit="1" customWidth="1"/>
    <col min="4099" max="4099" width="9.5" style="864" customWidth="1"/>
    <col min="4100" max="4100" width="15.6640625" style="864" customWidth="1"/>
    <col min="4101" max="4101" width="14.5" style="864" customWidth="1"/>
    <col min="4102" max="4102" width="79.83203125" style="864" bestFit="1" customWidth="1"/>
    <col min="4103" max="4103" width="128.1640625" style="864" customWidth="1"/>
    <col min="4104" max="4352" width="9.33203125" style="864"/>
    <col min="4353" max="4353" width="5.1640625" style="864" customWidth="1"/>
    <col min="4354" max="4354" width="101" style="864" bestFit="1" customWidth="1"/>
    <col min="4355" max="4355" width="9.5" style="864" customWidth="1"/>
    <col min="4356" max="4356" width="15.6640625" style="864" customWidth="1"/>
    <col min="4357" max="4357" width="14.5" style="864" customWidth="1"/>
    <col min="4358" max="4358" width="79.83203125" style="864" bestFit="1" customWidth="1"/>
    <col min="4359" max="4359" width="128.1640625" style="864" customWidth="1"/>
    <col min="4360" max="4608" width="9.33203125" style="864"/>
    <col min="4609" max="4609" width="5.1640625" style="864" customWidth="1"/>
    <col min="4610" max="4610" width="101" style="864" bestFit="1" customWidth="1"/>
    <col min="4611" max="4611" width="9.5" style="864" customWidth="1"/>
    <col min="4612" max="4612" width="15.6640625" style="864" customWidth="1"/>
    <col min="4613" max="4613" width="14.5" style="864" customWidth="1"/>
    <col min="4614" max="4614" width="79.83203125" style="864" bestFit="1" customWidth="1"/>
    <col min="4615" max="4615" width="128.1640625" style="864" customWidth="1"/>
    <col min="4616" max="4864" width="9.33203125" style="864"/>
    <col min="4865" max="4865" width="5.1640625" style="864" customWidth="1"/>
    <col min="4866" max="4866" width="101" style="864" bestFit="1" customWidth="1"/>
    <col min="4867" max="4867" width="9.5" style="864" customWidth="1"/>
    <col min="4868" max="4868" width="15.6640625" style="864" customWidth="1"/>
    <col min="4869" max="4869" width="14.5" style="864" customWidth="1"/>
    <col min="4870" max="4870" width="79.83203125" style="864" bestFit="1" customWidth="1"/>
    <col min="4871" max="4871" width="128.1640625" style="864" customWidth="1"/>
    <col min="4872" max="5120" width="9.33203125" style="864"/>
    <col min="5121" max="5121" width="5.1640625" style="864" customWidth="1"/>
    <col min="5122" max="5122" width="101" style="864" bestFit="1" customWidth="1"/>
    <col min="5123" max="5123" width="9.5" style="864" customWidth="1"/>
    <col min="5124" max="5124" width="15.6640625" style="864" customWidth="1"/>
    <col min="5125" max="5125" width="14.5" style="864" customWidth="1"/>
    <col min="5126" max="5126" width="79.83203125" style="864" bestFit="1" customWidth="1"/>
    <col min="5127" max="5127" width="128.1640625" style="864" customWidth="1"/>
    <col min="5128" max="5376" width="9.33203125" style="864"/>
    <col min="5377" max="5377" width="5.1640625" style="864" customWidth="1"/>
    <col min="5378" max="5378" width="101" style="864" bestFit="1" customWidth="1"/>
    <col min="5379" max="5379" width="9.5" style="864" customWidth="1"/>
    <col min="5380" max="5380" width="15.6640625" style="864" customWidth="1"/>
    <col min="5381" max="5381" width="14.5" style="864" customWidth="1"/>
    <col min="5382" max="5382" width="79.83203125" style="864" bestFit="1" customWidth="1"/>
    <col min="5383" max="5383" width="128.1640625" style="864" customWidth="1"/>
    <col min="5384" max="5632" width="9.33203125" style="864"/>
    <col min="5633" max="5633" width="5.1640625" style="864" customWidth="1"/>
    <col min="5634" max="5634" width="101" style="864" bestFit="1" customWidth="1"/>
    <col min="5635" max="5635" width="9.5" style="864" customWidth="1"/>
    <col min="5636" max="5636" width="15.6640625" style="864" customWidth="1"/>
    <col min="5637" max="5637" width="14.5" style="864" customWidth="1"/>
    <col min="5638" max="5638" width="79.83203125" style="864" bestFit="1" customWidth="1"/>
    <col min="5639" max="5639" width="128.1640625" style="864" customWidth="1"/>
    <col min="5640" max="5888" width="9.33203125" style="864"/>
    <col min="5889" max="5889" width="5.1640625" style="864" customWidth="1"/>
    <col min="5890" max="5890" width="101" style="864" bestFit="1" customWidth="1"/>
    <col min="5891" max="5891" width="9.5" style="864" customWidth="1"/>
    <col min="5892" max="5892" width="15.6640625" style="864" customWidth="1"/>
    <col min="5893" max="5893" width="14.5" style="864" customWidth="1"/>
    <col min="5894" max="5894" width="79.83203125" style="864" bestFit="1" customWidth="1"/>
    <col min="5895" max="5895" width="128.1640625" style="864" customWidth="1"/>
    <col min="5896" max="6144" width="9.33203125" style="864"/>
    <col min="6145" max="6145" width="5.1640625" style="864" customWidth="1"/>
    <col min="6146" max="6146" width="101" style="864" bestFit="1" customWidth="1"/>
    <col min="6147" max="6147" width="9.5" style="864" customWidth="1"/>
    <col min="6148" max="6148" width="15.6640625" style="864" customWidth="1"/>
    <col min="6149" max="6149" width="14.5" style="864" customWidth="1"/>
    <col min="6150" max="6150" width="79.83203125" style="864" bestFit="1" customWidth="1"/>
    <col min="6151" max="6151" width="128.1640625" style="864" customWidth="1"/>
    <col min="6152" max="6400" width="9.33203125" style="864"/>
    <col min="6401" max="6401" width="5.1640625" style="864" customWidth="1"/>
    <col min="6402" max="6402" width="101" style="864" bestFit="1" customWidth="1"/>
    <col min="6403" max="6403" width="9.5" style="864" customWidth="1"/>
    <col min="6404" max="6404" width="15.6640625" style="864" customWidth="1"/>
    <col min="6405" max="6405" width="14.5" style="864" customWidth="1"/>
    <col min="6406" max="6406" width="79.83203125" style="864" bestFit="1" customWidth="1"/>
    <col min="6407" max="6407" width="128.1640625" style="864" customWidth="1"/>
    <col min="6408" max="6656" width="9.33203125" style="864"/>
    <col min="6657" max="6657" width="5.1640625" style="864" customWidth="1"/>
    <col min="6658" max="6658" width="101" style="864" bestFit="1" customWidth="1"/>
    <col min="6659" max="6659" width="9.5" style="864" customWidth="1"/>
    <col min="6660" max="6660" width="15.6640625" style="864" customWidth="1"/>
    <col min="6661" max="6661" width="14.5" style="864" customWidth="1"/>
    <col min="6662" max="6662" width="79.83203125" style="864" bestFit="1" customWidth="1"/>
    <col min="6663" max="6663" width="128.1640625" style="864" customWidth="1"/>
    <col min="6664" max="6912" width="9.33203125" style="864"/>
    <col min="6913" max="6913" width="5.1640625" style="864" customWidth="1"/>
    <col min="6914" max="6914" width="101" style="864" bestFit="1" customWidth="1"/>
    <col min="6915" max="6915" width="9.5" style="864" customWidth="1"/>
    <col min="6916" max="6916" width="15.6640625" style="864" customWidth="1"/>
    <col min="6917" max="6917" width="14.5" style="864" customWidth="1"/>
    <col min="6918" max="6918" width="79.83203125" style="864" bestFit="1" customWidth="1"/>
    <col min="6919" max="6919" width="128.1640625" style="864" customWidth="1"/>
    <col min="6920" max="7168" width="9.33203125" style="864"/>
    <col min="7169" max="7169" width="5.1640625" style="864" customWidth="1"/>
    <col min="7170" max="7170" width="101" style="864" bestFit="1" customWidth="1"/>
    <col min="7171" max="7171" width="9.5" style="864" customWidth="1"/>
    <col min="7172" max="7172" width="15.6640625" style="864" customWidth="1"/>
    <col min="7173" max="7173" width="14.5" style="864" customWidth="1"/>
    <col min="7174" max="7174" width="79.83203125" style="864" bestFit="1" customWidth="1"/>
    <col min="7175" max="7175" width="128.1640625" style="864" customWidth="1"/>
    <col min="7176" max="7424" width="9.33203125" style="864"/>
    <col min="7425" max="7425" width="5.1640625" style="864" customWidth="1"/>
    <col min="7426" max="7426" width="101" style="864" bestFit="1" customWidth="1"/>
    <col min="7427" max="7427" width="9.5" style="864" customWidth="1"/>
    <col min="7428" max="7428" width="15.6640625" style="864" customWidth="1"/>
    <col min="7429" max="7429" width="14.5" style="864" customWidth="1"/>
    <col min="7430" max="7430" width="79.83203125" style="864" bestFit="1" customWidth="1"/>
    <col min="7431" max="7431" width="128.1640625" style="864" customWidth="1"/>
    <col min="7432" max="7680" width="9.33203125" style="864"/>
    <col min="7681" max="7681" width="5.1640625" style="864" customWidth="1"/>
    <col min="7682" max="7682" width="101" style="864" bestFit="1" customWidth="1"/>
    <col min="7683" max="7683" width="9.5" style="864" customWidth="1"/>
    <col min="7684" max="7684" width="15.6640625" style="864" customWidth="1"/>
    <col min="7685" max="7685" width="14.5" style="864" customWidth="1"/>
    <col min="7686" max="7686" width="79.83203125" style="864" bestFit="1" customWidth="1"/>
    <col min="7687" max="7687" width="128.1640625" style="864" customWidth="1"/>
    <col min="7688" max="7936" width="9.33203125" style="864"/>
    <col min="7937" max="7937" width="5.1640625" style="864" customWidth="1"/>
    <col min="7938" max="7938" width="101" style="864" bestFit="1" customWidth="1"/>
    <col min="7939" max="7939" width="9.5" style="864" customWidth="1"/>
    <col min="7940" max="7940" width="15.6640625" style="864" customWidth="1"/>
    <col min="7941" max="7941" width="14.5" style="864" customWidth="1"/>
    <col min="7942" max="7942" width="79.83203125" style="864" bestFit="1" customWidth="1"/>
    <col min="7943" max="7943" width="128.1640625" style="864" customWidth="1"/>
    <col min="7944" max="8192" width="9.33203125" style="864"/>
    <col min="8193" max="8193" width="5.1640625" style="864" customWidth="1"/>
    <col min="8194" max="8194" width="101" style="864" bestFit="1" customWidth="1"/>
    <col min="8195" max="8195" width="9.5" style="864" customWidth="1"/>
    <col min="8196" max="8196" width="15.6640625" style="864" customWidth="1"/>
    <col min="8197" max="8197" width="14.5" style="864" customWidth="1"/>
    <col min="8198" max="8198" width="79.83203125" style="864" bestFit="1" customWidth="1"/>
    <col min="8199" max="8199" width="128.1640625" style="864" customWidth="1"/>
    <col min="8200" max="8448" width="9.33203125" style="864"/>
    <col min="8449" max="8449" width="5.1640625" style="864" customWidth="1"/>
    <col min="8450" max="8450" width="101" style="864" bestFit="1" customWidth="1"/>
    <col min="8451" max="8451" width="9.5" style="864" customWidth="1"/>
    <col min="8452" max="8452" width="15.6640625" style="864" customWidth="1"/>
    <col min="8453" max="8453" width="14.5" style="864" customWidth="1"/>
    <col min="8454" max="8454" width="79.83203125" style="864" bestFit="1" customWidth="1"/>
    <col min="8455" max="8455" width="128.1640625" style="864" customWidth="1"/>
    <col min="8456" max="8704" width="9.33203125" style="864"/>
    <col min="8705" max="8705" width="5.1640625" style="864" customWidth="1"/>
    <col min="8706" max="8706" width="101" style="864" bestFit="1" customWidth="1"/>
    <col min="8707" max="8707" width="9.5" style="864" customWidth="1"/>
    <col min="8708" max="8708" width="15.6640625" style="864" customWidth="1"/>
    <col min="8709" max="8709" width="14.5" style="864" customWidth="1"/>
    <col min="8710" max="8710" width="79.83203125" style="864" bestFit="1" customWidth="1"/>
    <col min="8711" max="8711" width="128.1640625" style="864" customWidth="1"/>
    <col min="8712" max="8960" width="9.33203125" style="864"/>
    <col min="8961" max="8961" width="5.1640625" style="864" customWidth="1"/>
    <col min="8962" max="8962" width="101" style="864" bestFit="1" customWidth="1"/>
    <col min="8963" max="8963" width="9.5" style="864" customWidth="1"/>
    <col min="8964" max="8964" width="15.6640625" style="864" customWidth="1"/>
    <col min="8965" max="8965" width="14.5" style="864" customWidth="1"/>
    <col min="8966" max="8966" width="79.83203125" style="864" bestFit="1" customWidth="1"/>
    <col min="8967" max="8967" width="128.1640625" style="864" customWidth="1"/>
    <col min="8968" max="9216" width="9.33203125" style="864"/>
    <col min="9217" max="9217" width="5.1640625" style="864" customWidth="1"/>
    <col min="9218" max="9218" width="101" style="864" bestFit="1" customWidth="1"/>
    <col min="9219" max="9219" width="9.5" style="864" customWidth="1"/>
    <col min="9220" max="9220" width="15.6640625" style="864" customWidth="1"/>
    <col min="9221" max="9221" width="14.5" style="864" customWidth="1"/>
    <col min="9222" max="9222" width="79.83203125" style="864" bestFit="1" customWidth="1"/>
    <col min="9223" max="9223" width="128.1640625" style="864" customWidth="1"/>
    <col min="9224" max="9472" width="9.33203125" style="864"/>
    <col min="9473" max="9473" width="5.1640625" style="864" customWidth="1"/>
    <col min="9474" max="9474" width="101" style="864" bestFit="1" customWidth="1"/>
    <col min="9475" max="9475" width="9.5" style="864" customWidth="1"/>
    <col min="9476" max="9476" width="15.6640625" style="864" customWidth="1"/>
    <col min="9477" max="9477" width="14.5" style="864" customWidth="1"/>
    <col min="9478" max="9478" width="79.83203125" style="864" bestFit="1" customWidth="1"/>
    <col min="9479" max="9479" width="128.1640625" style="864" customWidth="1"/>
    <col min="9480" max="9728" width="9.33203125" style="864"/>
    <col min="9729" max="9729" width="5.1640625" style="864" customWidth="1"/>
    <col min="9730" max="9730" width="101" style="864" bestFit="1" customWidth="1"/>
    <col min="9731" max="9731" width="9.5" style="864" customWidth="1"/>
    <col min="9732" max="9732" width="15.6640625" style="864" customWidth="1"/>
    <col min="9733" max="9733" width="14.5" style="864" customWidth="1"/>
    <col min="9734" max="9734" width="79.83203125" style="864" bestFit="1" customWidth="1"/>
    <col min="9735" max="9735" width="128.1640625" style="864" customWidth="1"/>
    <col min="9736" max="9984" width="9.33203125" style="864"/>
    <col min="9985" max="9985" width="5.1640625" style="864" customWidth="1"/>
    <col min="9986" max="9986" width="101" style="864" bestFit="1" customWidth="1"/>
    <col min="9987" max="9987" width="9.5" style="864" customWidth="1"/>
    <col min="9988" max="9988" width="15.6640625" style="864" customWidth="1"/>
    <col min="9989" max="9989" width="14.5" style="864" customWidth="1"/>
    <col min="9990" max="9990" width="79.83203125" style="864" bestFit="1" customWidth="1"/>
    <col min="9991" max="9991" width="128.1640625" style="864" customWidth="1"/>
    <col min="9992" max="10240" width="9.33203125" style="864"/>
    <col min="10241" max="10241" width="5.1640625" style="864" customWidth="1"/>
    <col min="10242" max="10242" width="101" style="864" bestFit="1" customWidth="1"/>
    <col min="10243" max="10243" width="9.5" style="864" customWidth="1"/>
    <col min="10244" max="10244" width="15.6640625" style="864" customWidth="1"/>
    <col min="10245" max="10245" width="14.5" style="864" customWidth="1"/>
    <col min="10246" max="10246" width="79.83203125" style="864" bestFit="1" customWidth="1"/>
    <col min="10247" max="10247" width="128.1640625" style="864" customWidth="1"/>
    <col min="10248" max="10496" width="9.33203125" style="864"/>
    <col min="10497" max="10497" width="5.1640625" style="864" customWidth="1"/>
    <col min="10498" max="10498" width="101" style="864" bestFit="1" customWidth="1"/>
    <col min="10499" max="10499" width="9.5" style="864" customWidth="1"/>
    <col min="10500" max="10500" width="15.6640625" style="864" customWidth="1"/>
    <col min="10501" max="10501" width="14.5" style="864" customWidth="1"/>
    <col min="10502" max="10502" width="79.83203125" style="864" bestFit="1" customWidth="1"/>
    <col min="10503" max="10503" width="128.1640625" style="864" customWidth="1"/>
    <col min="10504" max="10752" width="9.33203125" style="864"/>
    <col min="10753" max="10753" width="5.1640625" style="864" customWidth="1"/>
    <col min="10754" max="10754" width="101" style="864" bestFit="1" customWidth="1"/>
    <col min="10755" max="10755" width="9.5" style="864" customWidth="1"/>
    <col min="10756" max="10756" width="15.6640625" style="864" customWidth="1"/>
    <col min="10757" max="10757" width="14.5" style="864" customWidth="1"/>
    <col min="10758" max="10758" width="79.83203125" style="864" bestFit="1" customWidth="1"/>
    <col min="10759" max="10759" width="128.1640625" style="864" customWidth="1"/>
    <col min="10760" max="11008" width="9.33203125" style="864"/>
    <col min="11009" max="11009" width="5.1640625" style="864" customWidth="1"/>
    <col min="11010" max="11010" width="101" style="864" bestFit="1" customWidth="1"/>
    <col min="11011" max="11011" width="9.5" style="864" customWidth="1"/>
    <col min="11012" max="11012" width="15.6640625" style="864" customWidth="1"/>
    <col min="11013" max="11013" width="14.5" style="864" customWidth="1"/>
    <col min="11014" max="11014" width="79.83203125" style="864" bestFit="1" customWidth="1"/>
    <col min="11015" max="11015" width="128.1640625" style="864" customWidth="1"/>
    <col min="11016" max="11264" width="9.33203125" style="864"/>
    <col min="11265" max="11265" width="5.1640625" style="864" customWidth="1"/>
    <col min="11266" max="11266" width="101" style="864" bestFit="1" customWidth="1"/>
    <col min="11267" max="11267" width="9.5" style="864" customWidth="1"/>
    <col min="11268" max="11268" width="15.6640625" style="864" customWidth="1"/>
    <col min="11269" max="11269" width="14.5" style="864" customWidth="1"/>
    <col min="11270" max="11270" width="79.83203125" style="864" bestFit="1" customWidth="1"/>
    <col min="11271" max="11271" width="128.1640625" style="864" customWidth="1"/>
    <col min="11272" max="11520" width="9.33203125" style="864"/>
    <col min="11521" max="11521" width="5.1640625" style="864" customWidth="1"/>
    <col min="11522" max="11522" width="101" style="864" bestFit="1" customWidth="1"/>
    <col min="11523" max="11523" width="9.5" style="864" customWidth="1"/>
    <col min="11524" max="11524" width="15.6640625" style="864" customWidth="1"/>
    <col min="11525" max="11525" width="14.5" style="864" customWidth="1"/>
    <col min="11526" max="11526" width="79.83203125" style="864" bestFit="1" customWidth="1"/>
    <col min="11527" max="11527" width="128.1640625" style="864" customWidth="1"/>
    <col min="11528" max="11776" width="9.33203125" style="864"/>
    <col min="11777" max="11777" width="5.1640625" style="864" customWidth="1"/>
    <col min="11778" max="11778" width="101" style="864" bestFit="1" customWidth="1"/>
    <col min="11779" max="11779" width="9.5" style="864" customWidth="1"/>
    <col min="11780" max="11780" width="15.6640625" style="864" customWidth="1"/>
    <col min="11781" max="11781" width="14.5" style="864" customWidth="1"/>
    <col min="11782" max="11782" width="79.83203125" style="864" bestFit="1" customWidth="1"/>
    <col min="11783" max="11783" width="128.1640625" style="864" customWidth="1"/>
    <col min="11784" max="12032" width="9.33203125" style="864"/>
    <col min="12033" max="12033" width="5.1640625" style="864" customWidth="1"/>
    <col min="12034" max="12034" width="101" style="864" bestFit="1" customWidth="1"/>
    <col min="12035" max="12035" width="9.5" style="864" customWidth="1"/>
    <col min="12036" max="12036" width="15.6640625" style="864" customWidth="1"/>
    <col min="12037" max="12037" width="14.5" style="864" customWidth="1"/>
    <col min="12038" max="12038" width="79.83203125" style="864" bestFit="1" customWidth="1"/>
    <col min="12039" max="12039" width="128.1640625" style="864" customWidth="1"/>
    <col min="12040" max="12288" width="9.33203125" style="864"/>
    <col min="12289" max="12289" width="5.1640625" style="864" customWidth="1"/>
    <col min="12290" max="12290" width="101" style="864" bestFit="1" customWidth="1"/>
    <col min="12291" max="12291" width="9.5" style="864" customWidth="1"/>
    <col min="12292" max="12292" width="15.6640625" style="864" customWidth="1"/>
    <col min="12293" max="12293" width="14.5" style="864" customWidth="1"/>
    <col min="12294" max="12294" width="79.83203125" style="864" bestFit="1" customWidth="1"/>
    <col min="12295" max="12295" width="128.1640625" style="864" customWidth="1"/>
    <col min="12296" max="12544" width="9.33203125" style="864"/>
    <col min="12545" max="12545" width="5.1640625" style="864" customWidth="1"/>
    <col min="12546" max="12546" width="101" style="864" bestFit="1" customWidth="1"/>
    <col min="12547" max="12547" width="9.5" style="864" customWidth="1"/>
    <col min="12548" max="12548" width="15.6640625" style="864" customWidth="1"/>
    <col min="12549" max="12549" width="14.5" style="864" customWidth="1"/>
    <col min="12550" max="12550" width="79.83203125" style="864" bestFit="1" customWidth="1"/>
    <col min="12551" max="12551" width="128.1640625" style="864" customWidth="1"/>
    <col min="12552" max="12800" width="9.33203125" style="864"/>
    <col min="12801" max="12801" width="5.1640625" style="864" customWidth="1"/>
    <col min="12802" max="12802" width="101" style="864" bestFit="1" customWidth="1"/>
    <col min="12803" max="12803" width="9.5" style="864" customWidth="1"/>
    <col min="12804" max="12804" width="15.6640625" style="864" customWidth="1"/>
    <col min="12805" max="12805" width="14.5" style="864" customWidth="1"/>
    <col min="12806" max="12806" width="79.83203125" style="864" bestFit="1" customWidth="1"/>
    <col min="12807" max="12807" width="128.1640625" style="864" customWidth="1"/>
    <col min="12808" max="13056" width="9.33203125" style="864"/>
    <col min="13057" max="13057" width="5.1640625" style="864" customWidth="1"/>
    <col min="13058" max="13058" width="101" style="864" bestFit="1" customWidth="1"/>
    <col min="13059" max="13059" width="9.5" style="864" customWidth="1"/>
    <col min="13060" max="13060" width="15.6640625" style="864" customWidth="1"/>
    <col min="13061" max="13061" width="14.5" style="864" customWidth="1"/>
    <col min="13062" max="13062" width="79.83203125" style="864" bestFit="1" customWidth="1"/>
    <col min="13063" max="13063" width="128.1640625" style="864" customWidth="1"/>
    <col min="13064" max="13312" width="9.33203125" style="864"/>
    <col min="13313" max="13313" width="5.1640625" style="864" customWidth="1"/>
    <col min="13314" max="13314" width="101" style="864" bestFit="1" customWidth="1"/>
    <col min="13315" max="13315" width="9.5" style="864" customWidth="1"/>
    <col min="13316" max="13316" width="15.6640625" style="864" customWidth="1"/>
    <col min="13317" max="13317" width="14.5" style="864" customWidth="1"/>
    <col min="13318" max="13318" width="79.83203125" style="864" bestFit="1" customWidth="1"/>
    <col min="13319" max="13319" width="128.1640625" style="864" customWidth="1"/>
    <col min="13320" max="13568" width="9.33203125" style="864"/>
    <col min="13569" max="13569" width="5.1640625" style="864" customWidth="1"/>
    <col min="13570" max="13570" width="101" style="864" bestFit="1" customWidth="1"/>
    <col min="13571" max="13571" width="9.5" style="864" customWidth="1"/>
    <col min="13572" max="13572" width="15.6640625" style="864" customWidth="1"/>
    <col min="13573" max="13573" width="14.5" style="864" customWidth="1"/>
    <col min="13574" max="13574" width="79.83203125" style="864" bestFit="1" customWidth="1"/>
    <col min="13575" max="13575" width="128.1640625" style="864" customWidth="1"/>
    <col min="13576" max="13824" width="9.33203125" style="864"/>
    <col min="13825" max="13825" width="5.1640625" style="864" customWidth="1"/>
    <col min="13826" max="13826" width="101" style="864" bestFit="1" customWidth="1"/>
    <col min="13827" max="13827" width="9.5" style="864" customWidth="1"/>
    <col min="13828" max="13828" width="15.6640625" style="864" customWidth="1"/>
    <col min="13829" max="13829" width="14.5" style="864" customWidth="1"/>
    <col min="13830" max="13830" width="79.83203125" style="864" bestFit="1" customWidth="1"/>
    <col min="13831" max="13831" width="128.1640625" style="864" customWidth="1"/>
    <col min="13832" max="14080" width="9.33203125" style="864"/>
    <col min="14081" max="14081" width="5.1640625" style="864" customWidth="1"/>
    <col min="14082" max="14082" width="101" style="864" bestFit="1" customWidth="1"/>
    <col min="14083" max="14083" width="9.5" style="864" customWidth="1"/>
    <col min="14084" max="14084" width="15.6640625" style="864" customWidth="1"/>
    <col min="14085" max="14085" width="14.5" style="864" customWidth="1"/>
    <col min="14086" max="14086" width="79.83203125" style="864" bestFit="1" customWidth="1"/>
    <col min="14087" max="14087" width="128.1640625" style="864" customWidth="1"/>
    <col min="14088" max="14336" width="9.33203125" style="864"/>
    <col min="14337" max="14337" width="5.1640625" style="864" customWidth="1"/>
    <col min="14338" max="14338" width="101" style="864" bestFit="1" customWidth="1"/>
    <col min="14339" max="14339" width="9.5" style="864" customWidth="1"/>
    <col min="14340" max="14340" width="15.6640625" style="864" customWidth="1"/>
    <col min="14341" max="14341" width="14.5" style="864" customWidth="1"/>
    <col min="14342" max="14342" width="79.83203125" style="864" bestFit="1" customWidth="1"/>
    <col min="14343" max="14343" width="128.1640625" style="864" customWidth="1"/>
    <col min="14344" max="14592" width="9.33203125" style="864"/>
    <col min="14593" max="14593" width="5.1640625" style="864" customWidth="1"/>
    <col min="14594" max="14594" width="101" style="864" bestFit="1" customWidth="1"/>
    <col min="14595" max="14595" width="9.5" style="864" customWidth="1"/>
    <col min="14596" max="14596" width="15.6640625" style="864" customWidth="1"/>
    <col min="14597" max="14597" width="14.5" style="864" customWidth="1"/>
    <col min="14598" max="14598" width="79.83203125" style="864" bestFit="1" customWidth="1"/>
    <col min="14599" max="14599" width="128.1640625" style="864" customWidth="1"/>
    <col min="14600" max="14848" width="9.33203125" style="864"/>
    <col min="14849" max="14849" width="5.1640625" style="864" customWidth="1"/>
    <col min="14850" max="14850" width="101" style="864" bestFit="1" customWidth="1"/>
    <col min="14851" max="14851" width="9.5" style="864" customWidth="1"/>
    <col min="14852" max="14852" width="15.6640625" style="864" customWidth="1"/>
    <col min="14853" max="14853" width="14.5" style="864" customWidth="1"/>
    <col min="14854" max="14854" width="79.83203125" style="864" bestFit="1" customWidth="1"/>
    <col min="14855" max="14855" width="128.1640625" style="864" customWidth="1"/>
    <col min="14856" max="15104" width="9.33203125" style="864"/>
    <col min="15105" max="15105" width="5.1640625" style="864" customWidth="1"/>
    <col min="15106" max="15106" width="101" style="864" bestFit="1" customWidth="1"/>
    <col min="15107" max="15107" width="9.5" style="864" customWidth="1"/>
    <col min="15108" max="15108" width="15.6640625" style="864" customWidth="1"/>
    <col min="15109" max="15109" width="14.5" style="864" customWidth="1"/>
    <col min="15110" max="15110" width="79.83203125" style="864" bestFit="1" customWidth="1"/>
    <col min="15111" max="15111" width="128.1640625" style="864" customWidth="1"/>
    <col min="15112" max="15360" width="9.33203125" style="864"/>
    <col min="15361" max="15361" width="5.1640625" style="864" customWidth="1"/>
    <col min="15362" max="15362" width="101" style="864" bestFit="1" customWidth="1"/>
    <col min="15363" max="15363" width="9.5" style="864" customWidth="1"/>
    <col min="15364" max="15364" width="15.6640625" style="864" customWidth="1"/>
    <col min="15365" max="15365" width="14.5" style="864" customWidth="1"/>
    <col min="15366" max="15366" width="79.83203125" style="864" bestFit="1" customWidth="1"/>
    <col min="15367" max="15367" width="128.1640625" style="864" customWidth="1"/>
    <col min="15368" max="15616" width="9.33203125" style="864"/>
    <col min="15617" max="15617" width="5.1640625" style="864" customWidth="1"/>
    <col min="15618" max="15618" width="101" style="864" bestFit="1" customWidth="1"/>
    <col min="15619" max="15619" width="9.5" style="864" customWidth="1"/>
    <col min="15620" max="15620" width="15.6640625" style="864" customWidth="1"/>
    <col min="15621" max="15621" width="14.5" style="864" customWidth="1"/>
    <col min="15622" max="15622" width="79.83203125" style="864" bestFit="1" customWidth="1"/>
    <col min="15623" max="15623" width="128.1640625" style="864" customWidth="1"/>
    <col min="15624" max="15872" width="9.33203125" style="864"/>
    <col min="15873" max="15873" width="5.1640625" style="864" customWidth="1"/>
    <col min="15874" max="15874" width="101" style="864" bestFit="1" customWidth="1"/>
    <col min="15875" max="15875" width="9.5" style="864" customWidth="1"/>
    <col min="15876" max="15876" width="15.6640625" style="864" customWidth="1"/>
    <col min="15877" max="15877" width="14.5" style="864" customWidth="1"/>
    <col min="15878" max="15878" width="79.83203125" style="864" bestFit="1" customWidth="1"/>
    <col min="15879" max="15879" width="128.1640625" style="864" customWidth="1"/>
    <col min="15880" max="16128" width="9.33203125" style="864"/>
    <col min="16129" max="16129" width="5.1640625" style="864" customWidth="1"/>
    <col min="16130" max="16130" width="101" style="864" bestFit="1" customWidth="1"/>
    <col min="16131" max="16131" width="9.5" style="864" customWidth="1"/>
    <col min="16132" max="16132" width="15.6640625" style="864" customWidth="1"/>
    <col min="16133" max="16133" width="14.5" style="864" customWidth="1"/>
    <col min="16134" max="16134" width="79.83203125" style="864" bestFit="1" customWidth="1"/>
    <col min="16135" max="16135" width="128.1640625" style="864" customWidth="1"/>
    <col min="16136" max="16384" width="9.33203125" style="864"/>
  </cols>
  <sheetData>
    <row r="1" spans="1:13" x14ac:dyDescent="0.2">
      <c r="G1" s="131" t="s">
        <v>442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961" t="s">
        <v>447</v>
      </c>
      <c r="H3" s="866"/>
      <c r="I3" s="866"/>
      <c r="J3" s="866"/>
    </row>
    <row r="4" spans="1:13" x14ac:dyDescent="0.2">
      <c r="G4" s="867"/>
    </row>
    <row r="5" spans="1:13" ht="20.25" x14ac:dyDescent="0.2">
      <c r="A5" s="1130" t="s">
        <v>392</v>
      </c>
      <c r="B5" s="1130"/>
      <c r="C5" s="1130"/>
      <c r="D5" s="1130"/>
      <c r="E5" s="1130"/>
      <c r="F5" s="1130"/>
      <c r="G5" s="1130"/>
      <c r="H5" s="868"/>
      <c r="I5" s="868"/>
      <c r="J5" s="868"/>
      <c r="K5" s="868"/>
      <c r="L5" s="868"/>
      <c r="M5" s="868"/>
    </row>
    <row r="6" spans="1:13" ht="18.75" x14ac:dyDescent="0.2">
      <c r="A6" s="1131" t="s">
        <v>443</v>
      </c>
      <c r="B6" s="1131"/>
      <c r="C6" s="1131"/>
      <c r="D6" s="1131"/>
      <c r="E6" s="1131"/>
      <c r="F6" s="1131"/>
      <c r="G6" s="1131"/>
      <c r="H6" s="870"/>
      <c r="I6" s="870"/>
      <c r="J6" s="870"/>
      <c r="K6" s="870"/>
      <c r="L6" s="870"/>
      <c r="M6" s="870"/>
    </row>
    <row r="7" spans="1:13" ht="18.75" x14ac:dyDescent="0.2">
      <c r="A7" s="869"/>
      <c r="B7" s="869"/>
      <c r="C7" s="869"/>
      <c r="D7" s="869"/>
      <c r="E7" s="869"/>
      <c r="F7" s="869"/>
      <c r="G7" s="869"/>
      <c r="H7" s="870"/>
      <c r="I7" s="870"/>
      <c r="J7" s="870"/>
      <c r="K7" s="870"/>
      <c r="L7" s="870"/>
      <c r="M7" s="870"/>
    </row>
    <row r="8" spans="1:13" ht="15" thickBot="1" x14ac:dyDescent="0.25">
      <c r="G8" s="867" t="s">
        <v>107</v>
      </c>
    </row>
    <row r="9" spans="1:13" s="871" customFormat="1" ht="20.100000000000001" customHeight="1" thickTop="1" thickBot="1" x14ac:dyDescent="0.25">
      <c r="A9" s="1132" t="s">
        <v>395</v>
      </c>
      <c r="B9" s="1133"/>
      <c r="C9" s="1136" t="s">
        <v>396</v>
      </c>
      <c r="D9" s="1138" t="s">
        <v>397</v>
      </c>
      <c r="E9" s="1140" t="s">
        <v>398</v>
      </c>
      <c r="F9" s="1140"/>
      <c r="G9" s="1141"/>
    </row>
    <row r="10" spans="1:13" s="875" customFormat="1" ht="20.100000000000001" customHeight="1" thickBot="1" x14ac:dyDescent="0.25">
      <c r="A10" s="1134"/>
      <c r="B10" s="1135"/>
      <c r="C10" s="1137"/>
      <c r="D10" s="1139"/>
      <c r="E10" s="873" t="s">
        <v>399</v>
      </c>
      <c r="F10" s="872" t="s">
        <v>400</v>
      </c>
      <c r="G10" s="874" t="s">
        <v>401</v>
      </c>
    </row>
    <row r="11" spans="1:13" s="876" customFormat="1" ht="16.5" thickTop="1" thickBot="1" x14ac:dyDescent="0.25">
      <c r="A11" s="1142" t="s">
        <v>402</v>
      </c>
      <c r="B11" s="1143"/>
      <c r="C11" s="1143"/>
      <c r="D11" s="1143"/>
      <c r="E11" s="1143"/>
      <c r="F11" s="1143"/>
      <c r="G11" s="1144"/>
    </row>
    <row r="12" spans="1:13" ht="15.95" customHeight="1" thickTop="1" thickBot="1" x14ac:dyDescent="0.25">
      <c r="A12" s="878">
        <v>1</v>
      </c>
      <c r="B12" s="879" t="s">
        <v>170</v>
      </c>
      <c r="C12" s="880" t="s">
        <v>171</v>
      </c>
      <c r="D12" s="881">
        <v>7</v>
      </c>
      <c r="E12" s="882">
        <v>7</v>
      </c>
      <c r="F12" s="883" t="s">
        <v>403</v>
      </c>
      <c r="G12" s="884" t="s">
        <v>404</v>
      </c>
    </row>
    <row r="13" spans="1:13" s="891" customFormat="1" ht="15.95" customHeight="1" thickTop="1" thickBot="1" x14ac:dyDescent="0.25">
      <c r="A13" s="885">
        <v>2</v>
      </c>
      <c r="B13" s="886" t="s">
        <v>405</v>
      </c>
      <c r="C13" s="887"/>
      <c r="D13" s="888">
        <f>SUM(D12:D12)</f>
        <v>7</v>
      </c>
      <c r="E13" s="889">
        <f>SUM(E12:E12)</f>
        <v>7</v>
      </c>
      <c r="F13" s="886"/>
      <c r="G13" s="890"/>
    </row>
    <row r="14" spans="1:13" ht="16.5" thickTop="1" thickBot="1" x14ac:dyDescent="0.25">
      <c r="A14" s="1142" t="s">
        <v>406</v>
      </c>
      <c r="B14" s="1143"/>
      <c r="C14" s="1143"/>
      <c r="D14" s="1143"/>
      <c r="E14" s="1143"/>
      <c r="F14" s="1143"/>
      <c r="G14" s="1144"/>
    </row>
    <row r="15" spans="1:13" ht="30" customHeight="1" thickTop="1" x14ac:dyDescent="0.2">
      <c r="A15" s="1149">
        <v>1</v>
      </c>
      <c r="B15" s="1152" t="s">
        <v>90</v>
      </c>
      <c r="C15" s="1155" t="s">
        <v>254</v>
      </c>
      <c r="D15" s="1158">
        <v>460</v>
      </c>
      <c r="E15" s="959">
        <v>225</v>
      </c>
      <c r="F15" s="877" t="s">
        <v>434</v>
      </c>
      <c r="G15" s="967" t="s">
        <v>448</v>
      </c>
    </row>
    <row r="16" spans="1:13" ht="15.95" customHeight="1" x14ac:dyDescent="0.2">
      <c r="A16" s="1150"/>
      <c r="B16" s="1153"/>
      <c r="C16" s="1156"/>
      <c r="D16" s="1159"/>
      <c r="E16" s="966">
        <v>97</v>
      </c>
      <c r="F16" s="883" t="s">
        <v>434</v>
      </c>
      <c r="G16" s="969" t="s">
        <v>451</v>
      </c>
    </row>
    <row r="17" spans="1:7" ht="15.95" customHeight="1" x14ac:dyDescent="0.2">
      <c r="A17" s="1151"/>
      <c r="B17" s="1154"/>
      <c r="C17" s="1157"/>
      <c r="D17" s="1160"/>
      <c r="E17" s="966">
        <v>138</v>
      </c>
      <c r="F17" s="883" t="s">
        <v>434</v>
      </c>
      <c r="G17" s="970" t="s">
        <v>452</v>
      </c>
    </row>
    <row r="18" spans="1:7" ht="30" customHeight="1" x14ac:dyDescent="0.2">
      <c r="A18" s="956">
        <v>2</v>
      </c>
      <c r="B18" s="963" t="s">
        <v>255</v>
      </c>
      <c r="C18" s="964" t="s">
        <v>256</v>
      </c>
      <c r="D18" s="965">
        <v>60</v>
      </c>
      <c r="E18" s="966">
        <v>60</v>
      </c>
      <c r="F18" s="883" t="s">
        <v>434</v>
      </c>
      <c r="G18" s="968" t="s">
        <v>448</v>
      </c>
    </row>
    <row r="19" spans="1:7" x14ac:dyDescent="0.2">
      <c r="A19" s="1145">
        <v>3</v>
      </c>
      <c r="B19" s="1146" t="s">
        <v>93</v>
      </c>
      <c r="C19" s="1147" t="s">
        <v>257</v>
      </c>
      <c r="D19" s="1148">
        <v>-556</v>
      </c>
      <c r="E19" s="882">
        <v>7</v>
      </c>
      <c r="F19" s="883" t="s">
        <v>403</v>
      </c>
      <c r="G19" s="884" t="s">
        <v>404</v>
      </c>
    </row>
    <row r="20" spans="1:7" ht="28.5" x14ac:dyDescent="0.2">
      <c r="A20" s="1145"/>
      <c r="B20" s="1146"/>
      <c r="C20" s="1147"/>
      <c r="D20" s="1148"/>
      <c r="E20" s="882">
        <v>-328</v>
      </c>
      <c r="F20" s="883" t="s">
        <v>434</v>
      </c>
      <c r="G20" s="968" t="s">
        <v>449</v>
      </c>
    </row>
    <row r="21" spans="1:7" ht="15.95" customHeight="1" x14ac:dyDescent="0.2">
      <c r="A21" s="1145"/>
      <c r="B21" s="1146"/>
      <c r="C21" s="1147"/>
      <c r="D21" s="1148"/>
      <c r="E21" s="882">
        <v>-97</v>
      </c>
      <c r="F21" s="883" t="s">
        <v>434</v>
      </c>
      <c r="G21" s="969" t="s">
        <v>451</v>
      </c>
    </row>
    <row r="22" spans="1:7" x14ac:dyDescent="0.2">
      <c r="A22" s="1145"/>
      <c r="B22" s="1146"/>
      <c r="C22" s="1147"/>
      <c r="D22" s="1148"/>
      <c r="E22" s="882">
        <v>-138</v>
      </c>
      <c r="F22" s="883" t="s">
        <v>434</v>
      </c>
      <c r="G22" s="970" t="s">
        <v>452</v>
      </c>
    </row>
    <row r="23" spans="1:7" ht="15.95" customHeight="1" thickBot="1" x14ac:dyDescent="0.25">
      <c r="A23" s="878">
        <v>4</v>
      </c>
      <c r="B23" s="879" t="s">
        <v>11</v>
      </c>
      <c r="C23" s="880" t="s">
        <v>12</v>
      </c>
      <c r="D23" s="881">
        <v>43</v>
      </c>
      <c r="E23" s="957">
        <v>43</v>
      </c>
      <c r="F23" s="958" t="s">
        <v>434</v>
      </c>
      <c r="G23" s="960" t="s">
        <v>450</v>
      </c>
    </row>
    <row r="24" spans="1:7" s="891" customFormat="1" ht="16.5" thickTop="1" thickBot="1" x14ac:dyDescent="0.25">
      <c r="A24" s="892">
        <v>2</v>
      </c>
      <c r="B24" s="886" t="s">
        <v>407</v>
      </c>
      <c r="C24" s="887"/>
      <c r="D24" s="888">
        <f>SUM(D15:D23)</f>
        <v>7</v>
      </c>
      <c r="E24" s="889">
        <f>SUM(E15:E23)</f>
        <v>7</v>
      </c>
      <c r="F24" s="886"/>
      <c r="G24" s="890"/>
    </row>
    <row r="25" spans="1:7" ht="15" thickTop="1" x14ac:dyDescent="0.2">
      <c r="A25" s="893"/>
    </row>
  </sheetData>
  <mergeCells count="16">
    <mergeCell ref="A11:G11"/>
    <mergeCell ref="A14:G14"/>
    <mergeCell ref="A19:A22"/>
    <mergeCell ref="B19:B22"/>
    <mergeCell ref="C19:C22"/>
    <mergeCell ref="D19:D22"/>
    <mergeCell ref="A15:A17"/>
    <mergeCell ref="B15:B17"/>
    <mergeCell ref="C15:C17"/>
    <mergeCell ref="D15:D17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7</vt:i4>
      </vt:variant>
      <vt:variant>
        <vt:lpstr>Névvel ellátott tartományok</vt:lpstr>
      </vt:variant>
      <vt:variant>
        <vt:i4>7</vt:i4>
      </vt:variant>
    </vt:vector>
  </HeadingPairs>
  <TitlesOfParts>
    <vt:vector size="14" baseType="lpstr">
      <vt:lpstr>bevétfő </vt:lpstr>
      <vt:lpstr>kiadfő </vt:lpstr>
      <vt:lpstr>önállóan működő</vt:lpstr>
      <vt:lpstr>pénzeszk_felúj_beruh</vt:lpstr>
      <vt:lpstr>pályázat-kötelező</vt:lpstr>
      <vt:lpstr>ktgvetési mérleg</vt:lpstr>
      <vt:lpstr>IV. negyedévi módosítás</vt:lpstr>
      <vt:lpstr>'IV.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  <vt:lpstr>pénzeszk_felúj_beruh!Nyomtatási_terület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2026-02-10T14:23:16Z</cp:lastPrinted>
  <dcterms:created xsi:type="dcterms:W3CDTF">2001-11-27T10:09:29Z</dcterms:created>
  <dcterms:modified xsi:type="dcterms:W3CDTF">2026-02-11T08:17:19Z</dcterms:modified>
</cp:coreProperties>
</file>